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4\"/>
    </mc:Choice>
  </mc:AlternateContent>
  <xr:revisionPtr revIDLastSave="0" documentId="13_ncr:1_{E577265F-743D-4A9D-AAB2-38D8CA098C33}" xr6:coauthVersionLast="47" xr6:coauthVersionMax="47" xr10:uidLastSave="{00000000-0000-0000-0000-000000000000}"/>
  <bookViews>
    <workbookView xWindow="780" yWindow="615" windowWidth="11010"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Hogan, John - Personal View" guid="{51EFF3A7-EBAD-4444-AC2F-4C032192BE96}" mergeInterval="0" personalView="1" maximized="1" xWindow="-8" yWindow="-8" windowWidth="1936" windowHeight="1056" tabRatio="842" activeSheetId="2"/>
    <customWorkbookView name="Moody's Investors Service - Personal View" guid="{177A950E-F986-4F9F-BF7A-3EE97148E8BF}" mergeInterval="0" personalView="1" maximized="1" windowWidth="1276" windowHeight="835" tabRatio="9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7" l="1"/>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AR7" i="17" l="1"/>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<sst xmlns="http://schemas.openxmlformats.org/spreadsheetml/2006/main" count="7229" uniqueCount="4677">
  <si>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</si>
  <si>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</si>
  <si>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</si>
  <si>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</si>
  <si>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</si>
  <si>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</si>
  <si>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</si>
  <si>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</si>
  <si>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</si>
  <si>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</si>
  <si>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</si>
  <si>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</si>
  <si>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</si>
  <si>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</si>
  <si>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</si>
  <si>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</si>
  <si>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</si>
  <si>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</si>
  <si>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</si>
  <si>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</si>
  <si>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</si>
  <si>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</si>
  <si>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</si>
  <si>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</si>
  <si>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</si>
  <si>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</si>
  <si>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</si>
  <si>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</si>
  <si>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</si>
  <si>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</si>
  <si>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</si>
  <si>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</si>
  <si>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</si>
  <si>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</si>
  <si>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</si>
  <si>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</si>
  <si>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</si>
  <si>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</si>
  <si>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</si>
  <si>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</si>
  <si>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</si>
  <si>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</si>
  <si>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</si>
  <si>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</si>
  <si>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</si>
  <si>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</si>
  <si>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</si>
  <si>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</si>
  <si>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</si>
  <si>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</si>
  <si>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</si>
  <si>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</si>
  <si>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</si>
  <si>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</si>
  <si>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</si>
  <si>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</si>
  <si>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</si>
  <si>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</si>
  <si>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</si>
  <si>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</si>
  <si>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</si>
  <si>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</si>
  <si>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</si>
  <si>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</si>
  <si>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</si>
  <si>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</si>
  <si>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</si>
  <si>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</si>
  <si>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</si>
  <si>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</si>
  <si>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</si>
  <si>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</si>
  <si>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https://www.bawaggroup.com/BAWAGGROUP/IR/EN/Funding/covered_bonds/395104/mortage-covered.html</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</si>
  <si>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</si>
  <si>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</si>
  <si>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</si>
  <si>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</si>
  <si>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</si>
  <si>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</si>
  <si>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</si>
  <si>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</si>
  <si>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</si>
  <si>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</si>
  <si>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</si>
  <si>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</si>
  <si>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</si>
  <si>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</si>
  <si>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</si>
  <si>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</si>
  <si>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</si>
  <si>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</si>
  <si>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</si>
  <si>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</si>
  <si>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</si>
  <si>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</si>
  <si>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</si>
  <si>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</si>
  <si>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</si>
  <si>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</si>
  <si>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</si>
  <si>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</si>
  <si>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</si>
  <si>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</si>
  <si>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</si>
  <si>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</si>
  <si>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</si>
  <si>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</si>
  <si>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</si>
  <si>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</si>
  <si>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</si>
  <si>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</si>
  <si>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</si>
  <si>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</si>
  <si>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</si>
  <si>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</si>
  <si>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</si>
  <si>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</si>
  <si>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</si>
  <si>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</si>
  <si>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</si>
  <si>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</si>
  <si>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</si>
  <si>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</si>
  <si>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</si>
  <si>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</si>
  <si>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</si>
  <si>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</si>
  <si>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</si>
  <si>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</si>
  <si>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</si>
  <si>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</si>
  <si>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</si>
  <si>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</si>
  <si>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</si>
  <si>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</si>
  <si>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</si>
  <si>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</si>
  <si>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</si>
  <si>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</si>
  <si>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</si>
  <si>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</si>
  <si>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</si>
  <si>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</si>
  <si>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</si>
  <si>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</si>
  <si>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</si>
  <si>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</si>
  <si>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</si>
  <si>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</si>
  <si>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</si>
  <si>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</si>
  <si>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</si>
  <si>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</si>
  <si>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</si>
  <si>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</si>
  <si>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</si>
  <si>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</si>
  <si>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</si>
  <si>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</si>
  <si>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</si>
  <si>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</si>
  <si>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</si>
  <si>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</si>
  <si>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</si>
  <si>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</si>
  <si>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</si>
  <si>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</si>
  <si>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</si>
  <si>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</si>
  <si>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</si>
  <si>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</si>
  <si>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</si>
  <si>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</si>
  <si>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</si>
  <si>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</si>
  <si>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</si>
  <si>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</si>
  <si>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</si>
  <si>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</si>
  <si>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</si>
  <si>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</si>
  <si>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</si>
  <si>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</si>
  <si>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</si>
  <si>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</si>
  <si>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</si>
  <si>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</si>
  <si>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</si>
  <si>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</si>
  <si>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</si>
  <si>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</si>
  <si>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</si>
  <si>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</si>
  <si>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</si>
  <si>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</si>
  <si>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</si>
  <si>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</si>
  <si>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</si>
  <si>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</si>
  <si>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</si>
  <si>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</si>
  <si>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</si>
  <si>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</si>
  <si>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</si>
  <si>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</si>
  <si>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</si>
  <si>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</si>
  <si>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</si>
  <si>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</si>
  <si>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</si>
  <si>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</si>
  <si>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</si>
  <si>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</si>
  <si>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</si>
  <si>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</si>
  <si>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</si>
  <si>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</si>
  <si>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</si>
  <si>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</si>
  <si>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</si>
  <si>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</si>
  <si>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</si>
  <si>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</si>
  <si>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</si>
  <si>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</si>
  <si>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</si>
  <si>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</si>
  <si>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</si>
  <si>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</si>
  <si>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</si>
  <si>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</si>
  <si>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</si>
  <si>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</si>
  <si>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</si>
  <si>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</si>
  <si>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</si>
  <si>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</si>
  <si>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</si>
  <si>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</si>
  <si>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</si>
  <si>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</si>
  <si>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</si>
  <si>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</si>
  <si>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</si>
  <si>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</si>
  <si>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</si>
  <si>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</si>
  <si>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</si>
  <si>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</si>
  <si>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</si>
  <si>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</si>
  <si>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</si>
  <si>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</si>
  <si>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</si>
  <si>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</si>
  <si>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</si>
  <si>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</si>
  <si>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</si>
  <si>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</si>
  <si>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</si>
  <si>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</si>
  <si>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</si>
  <si>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</si>
  <si>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</si>
  <si>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</si>
  <si>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</si>
  <si>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</si>
  <si>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</si>
  <si>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</si>
  <si>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</si>
  <si>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</si>
  <si>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</si>
  <si>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</si>
  <si>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</si>
  <si>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</si>
  <si>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</si>
  <si>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</si>
  <si>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</si>
  <si>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</si>
  <si>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</si>
  <si>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</si>
  <si>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</si>
  <si>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</si>
  <si>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</si>
  <si>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</si>
  <si>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</si>
  <si>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</si>
  <si>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</si>
  <si>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</si>
  <si>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</si>
  <si>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</si>
  <si>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</si>
  <si>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</si>
  <si>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</si>
  <si>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</si>
  <si>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</si>
  <si>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</si>
  <si>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</si>
  <si>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</si>
  <si>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</si>
  <si>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</si>
  <si>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</si>
  <si>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</si>
  <si>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</si>
  <si>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</si>
  <si>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</si>
  <si>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</si>
  <si>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</si>
  <si>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</si>
  <si>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</si>
  <si>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</si>
  <si>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</si>
  <si>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</si>
  <si>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</si>
  <si>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</si>
  <si>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</si>
  <si>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</si>
  <si>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</si>
  <si>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</si>
  <si>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</si>
  <si>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</si>
  <si>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</si>
  <si>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</si>
  <si>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</si>
  <si>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</si>
  <si>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</si>
  <si>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</si>
  <si>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</si>
  <si>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</si>
  <si>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</si>
  <si>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</si>
  <si>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</si>
  <si>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</si>
  <si>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</si>
  <si>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</si>
  <si>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</si>
  <si>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</si>
  <si>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</si>
  <si>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</si>
  <si>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</si>
  <si>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</si>
  <si>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</si>
  <si>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</si>
  <si>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</si>
  <si>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</si>
  <si>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</si>
  <si>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</si>
  <si>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</si>
  <si>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</si>
  <si>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</si>
  <si>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</si>
  <si>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</si>
  <si>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</si>
  <si>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</si>
  <si>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</si>
  <si>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</si>
  <si>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</si>
  <si>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</si>
  <si>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</si>
  <si>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</si>
  <si>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</si>
  <si>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</si>
  <si>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</si>
  <si>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</si>
  <si>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</si>
  <si>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</si>
  <si>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</si>
  <si>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</si>
  <si>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</si>
  <si>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</si>
  <si>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</si>
  <si>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</si>
  <si>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</si>
  <si>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</si>
  <si>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</si>
  <si>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</si>
  <si>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</si>
  <si>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</si>
  <si>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</si>
  <si>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</si>
  <si>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</si>
  <si>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</si>
  <si>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</si>
  <si>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</si>
  <si>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</si>
  <si>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</si>
  <si>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</si>
  <si>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</si>
  <si>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</si>
  <si>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</si>
  <si>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</si>
  <si>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</si>
  <si>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</si>
  <si>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</si>
  <si>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</si>
  <si>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</si>
  <si>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</si>
  <si>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</si>
  <si>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</si>
  <si>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</si>
  <si>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</si>
  <si>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</si>
  <si>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</si>
  <si>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</si>
  <si>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</si>
  <si>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</si>
  <si>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</si>
  <si>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</si>
  <si>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</si>
  <si>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</si>
  <si>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</si>
  <si>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</si>
  <si>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</si>
  <si>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</si>
  <si>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</si>
  <si>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</si>
  <si>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</si>
  <si>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</si>
  <si>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</si>
  <si>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</si>
  <si>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</si>
  <si>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</si>
  <si>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</si>
  <si>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</si>
  <si>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</si>
  <si>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</si>
  <si>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</si>
  <si>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</si>
  <si>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</si>
  <si>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</si>
  <si>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</si>
  <si>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</si>
  <si>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</si>
  <si>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</si>
  <si>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</si>
  <si>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</si>
  <si>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</si>
  <si>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</si>
  <si>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</si>
  <si>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</si>
  <si>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</si>
  <si>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</si>
  <si>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</si>
  <si>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</si>
  <si>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</si>
  <si>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</si>
  <si>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</si>
  <si>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</si>
  <si>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</si>
  <si>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</si>
  <si>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</si>
  <si>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</si>
  <si>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</si>
  <si>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</si>
  <si>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</si>
  <si>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</si>
  <si>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</si>
  <si>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</si>
  <si>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</si>
  <si>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</si>
  <si>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</si>
  <si>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</si>
  <si>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</si>
  <si>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</si>
  <si>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</si>
  <si>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</si>
  <si>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</si>
  <si>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</si>
  <si>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</si>
  <si>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</si>
  <si>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</si>
  <si>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</si>
  <si>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</si>
  <si>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</si>
  <si>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</si>
  <si>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</si>
  <si>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</si>
  <si>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</si>
  <si>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</si>
  <si>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</si>
  <si>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</si>
  <si>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</si>
  <si>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</si>
  <si>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</si>
  <si>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</si>
  <si>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</si>
  <si>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</si>
  <si>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</si>
  <si>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</si>
  <si>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</si>
  <si>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</si>
  <si>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</si>
  <si>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</si>
  <si>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</si>
  <si>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</si>
  <si>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</si>
  <si>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</si>
  <si>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</si>
  <si>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</si>
  <si>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</si>
  <si>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</si>
  <si>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</si>
  <si>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</si>
  <si>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</si>
  <si>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</si>
  <si>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</si>
  <si>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</si>
  <si>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</si>
  <si>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</si>
  <si>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</si>
  <si>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</si>
  <si>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</si>
  <si>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</si>
  <si>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</si>
  <si>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</si>
  <si>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</si>
  <si>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</si>
  <si>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</si>
  <si>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</si>
  <si>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</si>
  <si>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</si>
  <si>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</si>
  <si>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</si>
  <si>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</si>
  <si>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</si>
  <si>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</si>
  <si>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</si>
  <si>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</si>
  <si>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</si>
  <si>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</si>
  <si>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</si>
  <si>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</si>
  <si>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</si>
  <si>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</si>
  <si>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</si>
  <si>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</si>
  <si>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</si>
  <si>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</si>
  <si>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</si>
  <si>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</si>
  <si>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</si>
  <si>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</si>
  <si>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</si>
  <si>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</si>
  <si>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</si>
  <si>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</si>
  <si>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</si>
  <si>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</si>
  <si>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</si>
  <si>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</si>
  <si>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</si>
  <si>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</si>
  <si>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</si>
  <si>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</si>
  <si>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</si>
  <si>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</si>
  <si>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</si>
  <si>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</si>
  <si>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</si>
  <si>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</si>
  <si>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</si>
  <si>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</si>
  <si>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</si>
  <si>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</si>
  <si>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</si>
  <si>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</si>
  <si>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</si>
  <si>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</si>
  <si>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</si>
  <si>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</si>
  <si>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</si>
  <si>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</si>
  <si>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</si>
  <si>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</si>
  <si>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</si>
  <si>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</si>
  <si>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</si>
  <si>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</si>
  <si>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</si>
  <si>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</si>
  <si>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</si>
  <si>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</si>
  <si>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</si>
  <si>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</si>
  <si>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</si>
  <si>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</si>
  <si>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</si>
  <si>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</si>
  <si>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</si>
  <si>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</si>
  <si>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</si>
  <si>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</si>
  <si>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</si>
  <si>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</si>
  <si>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</si>
  <si>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</si>
  <si>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</si>
  <si>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</si>
  <si>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</si>
  <si>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</si>
  <si>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</si>
  <si>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</si>
  <si>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</si>
  <si>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</si>
  <si>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</si>
  <si>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</si>
  <si>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</si>
  <si>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</si>
  <si>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</si>
  <si>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</si>
  <si>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</si>
  <si>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</si>
  <si>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</si>
  <si>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</si>
  <si>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</si>
  <si>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</si>
  <si>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</si>
  <si>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</si>
  <si>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</si>
  <si>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</si>
  <si>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</si>
  <si>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</si>
  <si>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</si>
  <si>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</si>
  <si>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</si>
  <si>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</si>
  <si>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</si>
  <si>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</si>
  <si>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</si>
  <si>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</si>
  <si>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</si>
  <si>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</si>
  <si>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</si>
  <si>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</si>
  <si>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</si>
  <si>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</si>
  <si>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</si>
  <si>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</si>
  <si>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</si>
  <si>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</si>
  <si>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</si>
  <si>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</si>
  <si>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</si>
  <si>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</si>
  <si>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</si>
  <si>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</si>
  <si>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</si>
  <si>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</si>
  <si>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</si>
  <si>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</si>
  <si>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</si>
  <si>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</si>
  <si>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</si>
  <si>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</si>
  <si>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</si>
  <si>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</si>
  <si>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</si>
  <si>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</si>
  <si>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</si>
  <si>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</si>
  <si>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</si>
  <si>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</si>
  <si>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</si>
  <si>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</si>
  <si>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</si>
  <si>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</si>
  <si>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</si>
  <si>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</si>
  <si>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</si>
  <si>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</si>
  <si>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</si>
  <si>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</si>
  <si>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</si>
  <si>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</si>
  <si>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</si>
  <si>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</si>
  <si>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</si>
  <si>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</si>
  <si>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</si>
  <si>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</si>
  <si>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</si>
  <si>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</si>
  <si>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</si>
  <si>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</si>
  <si>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</si>
  <si>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</si>
  <si>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</si>
  <si>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</si>
  <si>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</si>
  <si>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</si>
  <si>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</si>
  <si>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</si>
  <si>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</si>
  <si>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</si>
  <si>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</si>
  <si>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</si>
  <si>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</si>
  <si>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</si>
  <si>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</si>
  <si>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</si>
  <si>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</si>
  <si>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</si>
  <si>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</si>
  <si>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</si>
  <si>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</si>
  <si>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</si>
  <si>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</si>
  <si>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</si>
  <si>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</si>
  <si>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</si>
  <si>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</si>
  <si>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</si>
  <si>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</si>
  <si>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</si>
  <si>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</si>
  <si>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</si>
  <si>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</si>
  <si>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</si>
  <si>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</si>
  <si>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</si>
  <si>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</si>
  <si>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</si>
  <si>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</si>
  <si>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</si>
  <si>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</si>
  <si>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</si>
  <si>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</si>
  <si>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</si>
  <si>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</si>
  <si>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</si>
  <si>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</si>
  <si>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</si>
  <si>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</si>
  <si>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</si>
  <si>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</si>
  <si>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</si>
  <si>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</si>
  <si>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</si>
  <si>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</si>
  <si>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</si>
  <si>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</si>
  <si>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</si>
  <si>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</si>
  <si>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</si>
  <si>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</si>
  <si>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</si>
  <si>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</si>
  <si>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</si>
  <si>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</si>
  <si>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</si>
  <si>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</si>
  <si>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</si>
  <si>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</si>
  <si>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</si>
  <si>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</si>
  <si>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</si>
  <si>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</si>
  <si>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</si>
  <si>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</si>
  <si>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</si>
  <si>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</si>
  <si>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</si>
  <si>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</si>
  <si>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</si>
  <si>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</si>
  <si>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</si>
  <si>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</si>
  <si>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</si>
  <si>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</si>
  <si>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</si>
  <si>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</si>
  <si>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</si>
  <si>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</si>
  <si>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</si>
  <si>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</si>
  <si>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</si>
  <si>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</si>
  <si>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</si>
  <si>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</si>
  <si>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</si>
  <si>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</si>
  <si>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</si>
  <si>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</si>
  <si>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</si>
  <si>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</si>
  <si>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</si>
  <si>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</si>
  <si>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</si>
  <si>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</si>
  <si>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</si>
  <si>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</si>
  <si>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</si>
  <si>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</si>
  <si>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</si>
  <si>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</si>
  <si>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</si>
  <si>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</si>
  <si>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</si>
  <si>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</si>
  <si>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</si>
  <si>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</si>
  <si>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</si>
  <si>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</si>
  <si>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</si>
  <si>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</si>
  <si>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</si>
  <si>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</si>
  <si>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</si>
  <si>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</si>
  <si>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</si>
  <si>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</si>
  <si>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</si>
  <si>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</si>
  <si>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</si>
  <si>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</si>
  <si>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</si>
  <si>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</si>
  <si>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</si>
  <si>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</si>
  <si>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</si>
  <si>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</si>
  <si>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</si>
  <si>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</si>
  <si>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</si>
  <si>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</si>
  <si>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</si>
  <si>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</si>
  <si>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</si>
  <si>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</si>
  <si>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</si>
  <si>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</si>
  <si>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</si>
  <si>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</si>
  <si>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</si>
  <si>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</si>
  <si>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</si>
  <si>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</si>
  <si>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</si>
  <si>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</si>
  <si>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</si>
  <si>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</si>
  <si>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</si>
  <si>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</si>
  <si>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</si>
  <si>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</si>
  <si>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</si>
  <si>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</si>
  <si>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</si>
  <si>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</si>
  <si>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</si>
  <si>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</si>
  <si>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</si>
  <si>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</si>
  <si>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</si>
  <si>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</si>
  <si>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</si>
  <si>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</si>
  <si>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</si>
  <si>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</si>
  <si>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</si>
  <si>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</si>
  <si>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</si>
  <si>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</si>
  <si>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</si>
  <si>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</si>
  <si>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</si>
  <si>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</si>
  <si>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</si>
  <si>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</si>
  <si>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</si>
  <si>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</si>
  <si>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</si>
  <si>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</si>
  <si>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</si>
  <si>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</si>
  <si>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</si>
  <si>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</si>
  <si>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</si>
  <si>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</si>
  <si>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</si>
  <si>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</si>
  <si>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</si>
  <si>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</si>
  <si>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</si>
  <si>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</si>
  <si>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</si>
  <si>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</si>
  <si>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</si>
  <si>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</si>
  <si>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</si>
  <si>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</si>
  <si>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</si>
  <si>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</si>
  <si>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</si>
  <si>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</si>
  <si>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</si>
  <si>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</si>
  <si>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</si>
  <si>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</si>
  <si>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</si>
  <si>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</si>
  <si>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</si>
  <si>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</si>
  <si>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</si>
  <si>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</si>
  <si>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</si>
  <si>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</si>
  <si>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</si>
  <si>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</si>
  <si>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</si>
  <si>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</si>
  <si>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</si>
  <si>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</si>
  <si>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</si>
  <si>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</si>
  <si>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</si>
  <si>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</si>
  <si>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</si>
  <si>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</si>
  <si>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</si>
  <si>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</si>
  <si>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</si>
  <si>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</si>
  <si>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</si>
  <si>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</si>
  <si>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</si>
  <si>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</si>
  <si>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</si>
  <si>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</si>
  <si>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</si>
  <si>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</si>
  <si>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</si>
  <si>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</si>
  <si>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</si>
  <si>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</si>
  <si>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</si>
  <si>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</si>
  <si>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</si>
  <si>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</si>
  <si>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</si>
  <si>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</si>
  <si>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</si>
  <si>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</si>
  <si>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</si>
  <si>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</si>
  <si>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</si>
  <si>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</si>
  <si>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</si>
  <si>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</si>
  <si>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</si>
  <si>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</si>
  <si>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</si>
  <si>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</si>
  <si>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</si>
  <si>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</si>
  <si>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</si>
  <si>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</si>
  <si>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</si>
  <si>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</si>
  <si>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</si>
  <si>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</si>
  <si>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</si>
  <si>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</si>
  <si>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</si>
  <si>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</si>
  <si>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</si>
  <si>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</si>
  <si>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</si>
  <si>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</si>
  <si>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</si>
  <si>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</si>
  <si>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</si>
  <si>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</si>
  <si>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</si>
  <si>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</si>
  <si>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</si>
  <si>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</si>
  <si>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</si>
  <si>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</si>
  <si>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</si>
  <si>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</si>
  <si>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</si>
  <si>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</si>
  <si>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</si>
  <si>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</si>
  <si>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</si>
  <si>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</si>
  <si>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</si>
  <si>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</si>
  <si>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</si>
  <si>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</si>
  <si>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</si>
  <si>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</si>
  <si>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</si>
  <si>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</si>
  <si>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</si>
  <si>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</si>
  <si>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</si>
  <si>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</si>
  <si>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</si>
  <si>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</si>
  <si>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</si>
  <si>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</si>
  <si>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</si>
  <si>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</si>
  <si>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</si>
  <si>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</si>
  <si>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</si>
  <si>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</si>
  <si>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</si>
  <si>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</si>
  <si>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</si>
  <si>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</si>
  <si>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</si>
  <si>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</si>
  <si>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</si>
  <si>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</si>
  <si>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</si>
  <si>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</si>
  <si>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</si>
  <si>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</si>
  <si>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</si>
  <si>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</si>
  <si>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</si>
  <si>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</si>
  <si>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</si>
  <si>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</si>
  <si>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</si>
  <si>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</si>
  <si>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</si>
  <si>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</si>
  <si>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</si>
  <si>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</si>
  <si>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</si>
  <si>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</si>
  <si>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</si>
  <si>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</si>
  <si>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</si>
  <si>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</si>
  <si>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</si>
  <si>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</si>
  <si>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</si>
  <si>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</si>
  <si>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</si>
  <si>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</si>
  <si>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</si>
  <si>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</si>
  <si>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</si>
  <si>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</si>
  <si>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</si>
  <si>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</si>
  <si>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</si>
  <si>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</si>
  <si>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</si>
  <si>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</si>
  <si>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</si>
  <si>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</si>
  <si>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</si>
  <si>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</si>
  <si>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</si>
  <si>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</si>
  <si>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</si>
  <si>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</si>
  <si>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</si>
  <si>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</si>
  <si>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</si>
  <si>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</si>
  <si>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</si>
  <si>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</si>
  <si>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</si>
  <si>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</si>
  <si>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</si>
  <si>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</si>
  <si>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</si>
  <si>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</si>
  <si>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</si>
  <si>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</si>
  <si>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</si>
  <si>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</si>
  <si>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</si>
  <si>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</si>
  <si>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</si>
  <si>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</si>
  <si>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</si>
  <si>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</si>
  <si>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</si>
  <si>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</si>
  <si>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</si>
  <si>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</si>
  <si>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</si>
  <si>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</si>
  <si>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</si>
  <si>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</si>
  <si>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</si>
  <si>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</si>
  <si>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</si>
  <si>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</si>
  <si>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</si>
  <si>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</si>
  <si>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</si>
  <si>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</si>
  <si>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</si>
  <si>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</si>
  <si>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</si>
  <si>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</si>
  <si>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</si>
  <si>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</si>
  <si>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</si>
  <si>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</si>
  <si>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</si>
  <si>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</si>
  <si>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</si>
  <si>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</si>
  <si>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</si>
  <si>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</si>
  <si>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</si>
  <si>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</si>
  <si>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</si>
  <si>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</si>
  <si>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</si>
  <si>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</si>
  <si>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</si>
  <si>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</si>
  <si>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</si>
  <si>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</si>
  <si>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</si>
  <si>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</si>
  <si>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</si>
  <si>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</si>
  <si>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</si>
  <si>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</si>
  <si>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</si>
  <si>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</si>
  <si>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</si>
  <si>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</si>
  <si>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</si>
  <si>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</si>
  <si>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</si>
  <si>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</si>
  <si>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</si>
  <si>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</si>
  <si>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</si>
  <si>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</si>
  <si>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</si>
  <si>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</si>
  <si>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</si>
  <si>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</si>
  <si>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</si>
  <si>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</si>
  <si>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</si>
  <si>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</si>
  <si>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</si>
  <si>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</si>
  <si>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</si>
  <si>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</si>
  <si>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</si>
  <si>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</si>
  <si>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</si>
  <si>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</si>
  <si>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</si>
  <si>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</si>
  <si>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</si>
  <si>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</si>
  <si>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</si>
  <si>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</si>
  <si>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</si>
  <si>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</si>
  <si>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</si>
  <si>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</si>
  <si>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</si>
  <si>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</si>
  <si>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</si>
  <si>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</si>
  <si>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</si>
  <si>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</si>
  <si>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</si>
  <si>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</si>
  <si>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</si>
  <si>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</si>
  <si>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</si>
  <si>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</si>
  <si>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</si>
  <si>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</si>
  <si>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</si>
  <si>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</si>
  <si>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</si>
  <si>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</si>
  <si>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</si>
  <si>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</si>
  <si>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</si>
  <si>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</si>
  <si>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</si>
  <si>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</si>
  <si>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</si>
  <si>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</si>
  <si>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</si>
  <si>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</si>
  <si>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</si>
  <si>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</si>
  <si>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</si>
  <si>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</si>
  <si>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</si>
  <si>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</si>
  <si>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</si>
  <si>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</si>
  <si>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</si>
  <si>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</si>
  <si>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</si>
  <si>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</si>
  <si>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</si>
  <si>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</si>
  <si>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</si>
  <si>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</si>
  <si>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</si>
  <si>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</si>
  <si>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</si>
  <si>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</si>
  <si>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</si>
  <si>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</si>
  <si>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</si>
  <si>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</si>
  <si>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</si>
  <si>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</si>
  <si>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</si>
  <si>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</si>
  <si>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</si>
  <si>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</si>
  <si>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</si>
  <si>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</si>
  <si>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</si>
  <si>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</si>
  <si>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</si>
  <si>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</si>
  <si>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</si>
  <si>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</si>
  <si>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</si>
  <si>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</si>
  <si>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</si>
  <si>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</si>
  <si>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</si>
  <si>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</si>
  <si>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</si>
  <si>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</si>
  <si>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</si>
  <si>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</si>
  <si>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</si>
  <si>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</si>
  <si>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</si>
  <si>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</si>
  <si>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</si>
  <si>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</si>
  <si>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</si>
  <si>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</si>
  <si>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</si>
  <si>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</si>
  <si>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</si>
  <si>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</si>
  <si>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</si>
  <si>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</si>
  <si>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</si>
  <si>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</si>
  <si>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</si>
  <si>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</si>
  <si>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</si>
  <si>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</si>
  <si>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</si>
  <si>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</si>
  <si>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</si>
  <si>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</si>
  <si>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</si>
  <si>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</si>
  <si>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</si>
  <si>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</si>
  <si>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</si>
  <si>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</si>
  <si>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</si>
  <si>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</si>
  <si>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</si>
  <si>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</si>
  <si>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</si>
  <si>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</si>
  <si>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</si>
  <si>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</si>
  <si>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</si>
  <si>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</si>
  <si>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</si>
  <si>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</si>
  <si>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</si>
  <si>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</si>
  <si>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</si>
  <si>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</si>
  <si>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</si>
  <si>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</si>
  <si>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</si>
  <si>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</si>
  <si>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</si>
  <si>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</si>
  <si>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</si>
  <si>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</si>
  <si>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</si>
  <si>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</si>
  <si>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</si>
  <si>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</si>
  <si>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</si>
  <si>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</si>
  <si>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</si>
  <si>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</si>
  <si>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</si>
  <si>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</si>
  <si>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</si>
  <si>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</si>
  <si>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</si>
  <si>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</si>
  <si>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</si>
  <si>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</si>
  <si>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</si>
  <si>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</si>
  <si>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</si>
  <si>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</si>
  <si>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</si>
  <si>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</si>
  <si>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</si>
  <si>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</si>
  <si>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</si>
  <si>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</si>
  <si>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</si>
  <si>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</si>
  <si>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</si>
  <si>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</si>
  <si>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</si>
  <si>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</si>
  <si>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</si>
  <si>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</si>
  <si>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</si>
  <si>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</si>
  <si>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</si>
  <si>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</si>
  <si>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</si>
  <si>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</si>
  <si>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</si>
  <si>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</si>
  <si>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</si>
  <si>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</si>
  <si>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</si>
  <si>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</si>
  <si>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</si>
  <si>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</si>
  <si>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</si>
  <si>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</si>
  <si>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</si>
  <si>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</si>
  <si>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</si>
  <si>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</si>
  <si>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</si>
  <si>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</si>
  <si>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</si>
  <si>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</si>
  <si>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</si>
  <si>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</si>
  <si>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</si>
  <si>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</si>
  <si>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</si>
  <si>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</si>
  <si>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</si>
  <si>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</si>
  <si>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</si>
  <si>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</si>
  <si>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</si>
  <si>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</si>
  <si>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</si>
  <si>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</si>
  <si>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</si>
  <si>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</si>
  <si>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</si>
  <si>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</si>
  <si>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</si>
  <si>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</si>
  <si>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</si>
  <si>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</si>
  <si>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</si>
  <si>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</si>
  <si>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</si>
  <si>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</si>
  <si>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</si>
  <si>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</si>
  <si>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</si>
  <si>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</si>
  <si>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</si>
  <si>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</si>
  <si>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</si>
  <si>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</si>
  <si>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</si>
  <si>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</si>
  <si>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</si>
  <si>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</si>
  <si>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</si>
  <si>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</si>
  <si>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</si>
  <si>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</si>
  <si>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</si>
  <si>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</si>
  <si>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</si>
  <si>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</si>
  <si>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</si>
  <si>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</si>
  <si>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</si>
  <si>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</si>
  <si>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</si>
  <si>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</si>
  <si>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</si>
  <si>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</si>
  <si>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</si>
  <si>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</si>
  <si>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</si>
  <si>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</si>
  <si>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</si>
  <si>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</si>
  <si>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</si>
  <si>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</si>
  <si>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</si>
  <si>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</si>
  <si>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</si>
  <si>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</si>
  <si>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</si>
  <si>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</si>
  <si>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</si>
  <si>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</si>
  <si>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</si>
  <si>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</si>
  <si>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</si>
  <si>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</si>
  <si>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</si>
  <si>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</si>
  <si>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</si>
  <si>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</si>
  <si>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</si>
  <si>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</si>
  <si>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</si>
  <si>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</si>
  <si>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</si>
  <si>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</si>
  <si>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</si>
  <si>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</si>
  <si>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</si>
  <si>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</si>
  <si>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</si>
  <si>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</si>
  <si>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</si>
  <si>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</si>
  <si>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</si>
  <si>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</si>
  <si>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</si>
  <si>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</si>
  <si>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</si>
  <si>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</si>
  <si>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</si>
  <si>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</si>
  <si>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</si>
  <si>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</si>
  <si>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</si>
  <si>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</si>
  <si>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</si>
  <si>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</si>
  <si>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</si>
  <si>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</si>
  <si>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</si>
  <si>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</si>
  <si>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</si>
  <si>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</si>
  <si>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</si>
  <si>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</si>
  <si>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</si>
  <si>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</si>
  <si>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</si>
  <si>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</si>
  <si>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</si>
  <si>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</si>
  <si>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</si>
  <si>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</si>
  <si>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</si>
  <si>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</si>
  <si>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</si>
  <si>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</si>
  <si>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</si>
  <si>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</si>
  <si>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</si>
  <si>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</si>
  <si>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</si>
  <si>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</si>
  <si>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</si>
  <si>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</si>
  <si>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</si>
  <si>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</si>
  <si>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</si>
  <si>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</si>
  <si>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</si>
  <si>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</si>
  <si>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</si>
  <si>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</si>
  <si>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</si>
  <si>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</si>
  <si>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</si>
  <si>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</si>
  <si>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</si>
  <si>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</si>
  <si>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</si>
  <si>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</si>
  <si>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</si>
  <si>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</si>
  <si>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</si>
  <si>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</si>
  <si>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</si>
  <si>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</si>
  <si>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</si>
  <si>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</si>
  <si>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</si>
  <si>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</si>
  <si>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</si>
  <si>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</si>
  <si>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</si>
  <si>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</si>
  <si>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</si>
  <si>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</si>
  <si>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</si>
  <si>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</si>
  <si>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</si>
  <si>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</si>
  <si>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</si>
  <si>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</si>
  <si>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</si>
  <si>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</si>
  <si>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</si>
  <si>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</si>
  <si>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</si>
  <si>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</si>
  <si>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</si>
  <si>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</si>
  <si>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</si>
  <si>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</si>
  <si>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</si>
  <si>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</si>
  <si>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</si>
  <si>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</si>
  <si>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</si>
  <si>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</si>
  <si>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</si>
  <si>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</si>
  <si>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</si>
  <si>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</si>
  <si>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</si>
  <si>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</si>
  <si>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</si>
  <si>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</si>
  <si>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</si>
  <si>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</si>
  <si>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</si>
  <si>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</si>
  <si>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</si>
  <si>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</si>
  <si>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</si>
  <si>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</si>
  <si>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</si>
  <si>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</si>
  <si>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</si>
  <si>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</si>
  <si>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</si>
  <si>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</si>
  <si>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</si>
  <si>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</si>
  <si>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</si>
  <si>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</si>
  <si>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</si>
  <si>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</si>
  <si>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</si>
  <si>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</si>
  <si>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</si>
  <si>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</si>
  <si>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</si>
  <si>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</si>
  <si>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</si>
  <si>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</si>
  <si>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</si>
  <si>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</si>
  <si>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</si>
  <si>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</si>
  <si>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</si>
  <si>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</si>
  <si>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</si>
  <si>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</si>
  <si>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</si>
  <si>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</si>
  <si>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</si>
  <si>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</si>
  <si>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</si>
  <si>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</si>
  <si>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</si>
  <si>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</si>
  <si>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</si>
  <si>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</si>
  <si>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</si>
  <si>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</si>
  <si>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</si>
  <si>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</si>
  <si>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</si>
  <si>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</si>
  <si>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</si>
  <si>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</si>
  <si>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</si>
  <si>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</si>
  <si>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</si>
  <si>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</si>
  <si>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</si>
  <si>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</si>
  <si>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</si>
  <si>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</si>
  <si>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</si>
  <si>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</si>
  <si>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</si>
  <si>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</si>
  <si>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</si>
  <si>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</si>
  <si>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</si>
  <si>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</si>
  <si>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</si>
  <si>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</si>
  <si>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</si>
  <si>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</si>
  <si>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</si>
  <si>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</si>
  <si>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</si>
  <si>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</si>
  <si>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</si>
  <si>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</si>
  <si>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</si>
  <si>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</si>
  <si>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</si>
  <si>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</si>
  <si>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</si>
  <si>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</si>
  <si>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</si>
  <si>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</si>
  <si>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</si>
  <si>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</si>
  <si>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</si>
  <si>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</si>
  <si>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</si>
  <si>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</si>
  <si>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</si>
  <si>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</si>
  <si>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</si>
  <si>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</si>
  <si>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</si>
  <si>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</si>
  <si>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</si>
  <si>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</si>
  <si>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</si>
  <si>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</si>
  <si>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</si>
  <si>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</si>
  <si>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</si>
  <si>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</si>
  <si>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</si>
  <si>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</si>
  <si>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</si>
  <si>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</si>
  <si>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</si>
  <si>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</si>
  <si>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</si>
  <si>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</si>
  <si>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</si>
  <si>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</si>
  <si>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</si>
  <si>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</si>
  <si>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</si>
  <si>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</si>
  <si>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</si>
  <si>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</si>
  <si>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</si>
  <si>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</si>
  <si>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</si>
  <si>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</si>
  <si>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</si>
  <si>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</si>
  <si>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</si>
  <si>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</si>
  <si>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</si>
  <si>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</si>
  <si>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</si>
  <si>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</si>
  <si>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</si>
  <si>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</si>
  <si>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</si>
  <si>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</si>
  <si>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</si>
  <si>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</si>
  <si>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</si>
  <si>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</si>
  <si>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</si>
  <si>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</si>
  <si>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</si>
  <si>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</si>
  <si>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</si>
  <si>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</si>
  <si>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</si>
  <si>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</si>
  <si>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</si>
  <si>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</si>
  <si>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</si>
  <si>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</si>
  <si>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</si>
  <si>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</si>
  <si>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</si>
  <si>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</si>
  <si>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</si>
  <si>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</si>
  <si>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</si>
  <si>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</si>
  <si>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</si>
  <si>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</si>
  <si>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</si>
  <si>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</si>
  <si>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</si>
  <si>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</si>
  <si>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</si>
  <si>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</si>
  <si>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</si>
  <si>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</si>
  <si>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</si>
  <si>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</si>
  <si>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</si>
  <si>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</si>
  <si>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</si>
  <si>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</si>
  <si>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</si>
  <si>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</si>
  <si>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</si>
  <si>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</si>
  <si>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</si>
  <si>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</si>
  <si>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</si>
  <si>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</si>
  <si>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</si>
  <si>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</si>
  <si>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</si>
  <si>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</si>
  <si>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</si>
  <si>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</si>
  <si>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</si>
  <si>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</si>
  <si>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</si>
  <si>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</si>
  <si>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</si>
  <si>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</si>
  <si>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</si>
  <si>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</si>
  <si>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</si>
  <si>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</si>
  <si>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</si>
  <si>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</si>
  <si>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</si>
  <si>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</si>
  <si>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</si>
  <si>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</si>
  <si>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</si>
  <si>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</si>
  <si>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</si>
  <si>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</si>
  <si>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</si>
  <si>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</si>
  <si>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</si>
  <si>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</si>
  <si>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</si>
  <si>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</si>
  <si>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</si>
  <si>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</si>
  <si>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</si>
  <si>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</si>
  <si>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</si>
  <si>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</si>
  <si>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</si>
  <si>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</si>
  <si>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</si>
  <si>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</si>
  <si>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</si>
  <si>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</si>
  <si>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</si>
  <si>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</si>
  <si>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</si>
  <si>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</si>
  <si>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</si>
  <si>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</si>
  <si>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</si>
  <si>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</si>
  <si>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</si>
  <si>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</si>
  <si>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</si>
  <si>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</si>
  <si>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</si>
  <si>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</si>
  <si>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</si>
  <si>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</si>
  <si>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</si>
  <si>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</si>
  <si>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</si>
  <si>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</si>
  <si>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</si>
  <si>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</si>
  <si>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</si>
  <si>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</si>
  <si>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</si>
  <si>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</si>
  <si>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</si>
  <si>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</si>
  <si>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</si>
  <si>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</si>
  <si>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</si>
  <si>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</si>
  <si>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</si>
  <si>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</si>
  <si>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</si>
  <si>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</si>
  <si>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</si>
  <si>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</si>
  <si>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</si>
  <si>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</si>
  <si>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</si>
  <si>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</si>
  <si>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</si>
  <si>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</si>
  <si>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</si>
  <si>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</si>
  <si>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</si>
  <si>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</si>
  <si>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</si>
  <si>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</si>
  <si>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</si>
  <si>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</si>
  <si>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</si>
  <si>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</si>
  <si>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</si>
  <si>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</si>
  <si>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</si>
  <si>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</si>
  <si>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</si>
  <si>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</si>
  <si>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</si>
  <si>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</si>
  <si>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</si>
  <si>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</si>
  <si>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</si>
  <si>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</si>
  <si>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</si>
  <si>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</si>
  <si>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</si>
  <si>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</si>
  <si>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</si>
  <si>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</si>
  <si>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</si>
  <si>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</si>
  <si>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</si>
  <si>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</si>
  <si>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</si>
  <si>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</si>
  <si>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</si>
  <si>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</si>
  <si>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</si>
  <si>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</si>
  <si>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</si>
  <si>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</si>
  <si>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</si>
  <si>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</si>
  <si>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</si>
  <si>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</si>
  <si>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</si>
  <si>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</si>
  <si>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</si>
  <si>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</si>
  <si>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</si>
  <si>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</si>
  <si>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</si>
  <si>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</si>
  <si>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</si>
  <si>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</si>
  <si>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</si>
  <si>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</si>
  <si>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</si>
  <si>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</si>
  <si>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</si>
  <si>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</si>
  <si>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</si>
  <si>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</si>
  <si>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</si>
  <si>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</si>
  <si>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</si>
  <si>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</si>
  <si>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</si>
  <si>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</si>
  <si>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</si>
  <si>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</si>
  <si>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</si>
  <si>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</si>
  <si>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</si>
  <si>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</si>
  <si>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</si>
  <si>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</si>
  <si>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</si>
  <si>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</si>
  <si>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</si>
  <si>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</si>
  <si>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</si>
  <si>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</si>
  <si>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</si>
  <si>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</si>
  <si>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</si>
  <si>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</si>
  <si>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</si>
  <si>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</si>
  <si>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</si>
  <si>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</si>
  <si>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</si>
  <si>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</si>
  <si>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</si>
  <si>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</si>
  <si>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</si>
  <si>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</si>
  <si>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</si>
  <si>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</si>
  <si>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</si>
  <si>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</si>
  <si>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</si>
  <si>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</si>
  <si>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</si>
  <si>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</si>
  <si>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</si>
  <si>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</si>
  <si>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</si>
  <si>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</si>
  <si>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</si>
  <si>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</si>
  <si>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</si>
  <si>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</si>
  <si>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</si>
  <si>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</si>
  <si>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</si>
  <si>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</si>
  <si>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</si>
  <si>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</si>
  <si>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</si>
  <si>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</si>
  <si>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</si>
  <si>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</si>
  <si>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</si>
  <si>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</si>
  <si>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</si>
  <si>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</si>
  <si>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</si>
  <si>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</si>
  <si>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</si>
  <si>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</si>
  <si>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</si>
  <si>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</si>
  <si>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</si>
  <si>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</si>
  <si>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</si>
  <si>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</si>
  <si>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</si>
  <si>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</si>
  <si>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</si>
  <si>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</si>
  <si>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</si>
  <si>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</si>
  <si>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</si>
  <si>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</si>
  <si>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</si>
  <si>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</si>
  <si>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</si>
  <si>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</si>
  <si>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</si>
  <si>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</si>
  <si>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</si>
  <si>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</si>
  <si>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</si>
  <si>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</si>
  <si>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</si>
  <si>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</si>
  <si>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</si>
  <si>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</si>
  <si>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</si>
  <si>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</si>
  <si>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</si>
  <si>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</si>
  <si>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</si>
  <si>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</si>
  <si>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</si>
  <si>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</si>
  <si>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</si>
  <si>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</si>
  <si>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</si>
  <si>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</si>
  <si>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</si>
  <si>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</si>
  <si>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</si>
  <si>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</si>
  <si>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</si>
  <si>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</si>
  <si>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</si>
  <si>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</si>
  <si>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</si>
  <si>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</si>
  <si>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</si>
  <si>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</si>
  <si>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</si>
  <si>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</si>
  <si>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</si>
  <si>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</si>
  <si>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</si>
  <si>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</si>
  <si>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</si>
  <si>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</si>
  <si>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</si>
  <si>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</si>
  <si>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</si>
  <si>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</si>
  <si>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</si>
  <si>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</si>
  <si>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</si>
  <si>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</si>
  <si>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</si>
  <si>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</si>
  <si>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</si>
  <si>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</si>
  <si>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</si>
  <si>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</si>
  <si>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</si>
  <si>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</si>
  <si>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</si>
  <si>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</si>
  <si>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</si>
  <si>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</si>
  <si>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</si>
  <si>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</si>
  <si>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</si>
  <si>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</si>
  <si>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</si>
  <si>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</si>
  <si>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</si>
  <si>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</si>
  <si>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</si>
  <si>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</si>
  <si>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</si>
  <si>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</si>
  <si>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</si>
  <si>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</si>
  <si>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</si>
  <si>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</si>
  <si>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</si>
  <si>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</si>
  <si>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</si>
  <si>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</si>
  <si>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</si>
  <si>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</si>
  <si>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</si>
  <si>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</si>
  <si>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</si>
  <si>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</si>
  <si>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</si>
  <si>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</si>
  <si>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</si>
  <si>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</si>
  <si>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</si>
  <si>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</si>
  <si>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</si>
  <si>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</si>
  <si>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</si>
  <si>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</si>
  <si>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</si>
  <si>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</si>
  <si>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</si>
  <si>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</si>
  <si>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</si>
  <si>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</si>
  <si>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</si>
  <si>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</si>
  <si>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</si>
  <si>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</si>
  <si>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</si>
  <si>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</si>
  <si>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</si>
  <si>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</si>
  <si>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</si>
  <si>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</si>
  <si>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</si>
  <si>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</si>
  <si>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</si>
  <si>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</si>
  <si>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</si>
  <si>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</si>
  <si>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</si>
  <si>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</si>
  <si>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</si>
  <si>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</si>
  <si>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</si>
  <si>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</si>
  <si>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</si>
  <si>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</si>
  <si>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</si>
  <si>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</si>
  <si>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</si>
  <si>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</si>
  <si>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</si>
  <si>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</si>
  <si>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</si>
  <si>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</si>
  <si>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</si>
  <si>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</si>
  <si>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</si>
  <si>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</si>
  <si>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</si>
  <si>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</si>
  <si>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</si>
  <si>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</si>
  <si>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</si>
  <si>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</si>
  <si>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</si>
  <si>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</si>
  <si>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</si>
  <si>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</si>
  <si>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</si>
  <si>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</si>
  <si>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</si>
  <si>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</si>
  <si>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</si>
  <si>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</si>
  <si>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</si>
  <si>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</si>
  <si>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</si>
  <si>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</si>
  <si>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</si>
  <si>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</si>
  <si>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</si>
  <si>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</si>
  <si>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</si>
  <si>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</si>
  <si>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</si>
  <si>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</si>
  <si>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</si>
  <si>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</si>
  <si>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</si>
  <si>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</si>
  <si>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</si>
  <si>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</si>
  <si>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</si>
  <si>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</si>
  <si>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</si>
  <si>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</si>
  <si>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</si>
  <si>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</si>
  <si>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</si>
  <si>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</si>
  <si>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</si>
  <si>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</si>
  <si>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</si>
  <si>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</si>
  <si>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</si>
  <si>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</si>
  <si>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</si>
  <si>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</si>
  <si>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</si>
  <si>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</si>
  <si>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</si>
  <si>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</si>
  <si>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</si>
  <si>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</si>
  <si>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</si>
  <si>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</si>
  <si>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</si>
  <si>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</si>
  <si>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</si>
  <si>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</si>
  <si>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</si>
  <si>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</si>
  <si>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</si>
  <si>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</si>
  <si>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</si>
  <si>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</si>
  <si>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</si>
  <si>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</si>
  <si>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</si>
  <si>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</si>
  <si>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</si>
  <si>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</si>
  <si>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</si>
  <si>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</si>
  <si>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</si>
  <si>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</si>
  <si>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</si>
  <si>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</si>
  <si>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</si>
  <si>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</si>
  <si>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</si>
  <si>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</si>
  <si>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</si>
  <si>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</si>
  <si>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</si>
  <si>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</si>
  <si>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</si>
  <si>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</si>
  <si>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</si>
  <si>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</si>
  <si>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</si>
  <si>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</si>
  <si>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</si>
  <si>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</si>
  <si>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</si>
  <si>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</si>
  <si>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</si>
  <si>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</si>
  <si>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</si>
  <si>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</si>
  <si>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</si>
  <si>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</si>
  <si>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</si>
  <si>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</si>
  <si>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</si>
  <si>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</si>
  <si>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</si>
  <si>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</si>
  <si>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</si>
  <si>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</si>
  <si>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</si>
  <si>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</si>
  <si>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</si>
  <si>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</si>
  <si>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</si>
  <si>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</si>
  <si>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</si>
  <si>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</si>
  <si>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</si>
  <si>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</si>
  <si>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</si>
  <si>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</si>
  <si>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</si>
  <si>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</si>
  <si>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</si>
  <si>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</si>
  <si>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</si>
  <si>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</si>
  <si>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</si>
  <si>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</si>
  <si>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</si>
  <si>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</si>
  <si>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</si>
  <si>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</si>
  <si>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</si>
  <si>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</si>
  <si>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</si>
  <si>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</si>
  <si>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</si>
  <si>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</si>
  <si>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</si>
  <si>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</si>
  <si>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</si>
  <si>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</si>
  <si>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</si>
  <si>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</si>
  <si>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</si>
  <si>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</si>
  <si>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</si>
  <si>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</si>
  <si>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</si>
  <si>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</si>
  <si>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</si>
  <si>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</si>
  <si>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</si>
  <si>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</si>
  <si>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</si>
  <si>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</si>
  <si>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</si>
  <si>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</si>
  <si>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</si>
  <si>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</si>
  <si>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</si>
  <si>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</si>
  <si>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</si>
  <si>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</si>
  <si>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</si>
  <si>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</si>
  <si>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</si>
  <si>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</si>
  <si>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</si>
  <si>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</si>
  <si>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</si>
  <si>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</si>
  <si>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</si>
  <si>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</si>
  <si>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</si>
  <si>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</si>
  <si>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</si>
  <si>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</si>
  <si>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</si>
  <si>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</si>
  <si>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</si>
  <si>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</si>
  <si>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</si>
  <si>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</si>
  <si>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</si>
  <si>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</si>
  <si>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</si>
  <si>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</si>
  <si>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</si>
  <si>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</si>
  <si>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</si>
  <si>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</si>
  <si>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</si>
  <si>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</si>
  <si>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</si>
  <si>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</si>
  <si>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</si>
  <si>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</si>
  <si>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</si>
  <si>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</si>
  <si>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</si>
  <si>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</si>
  <si>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</si>
  <si>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</si>
  <si>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</si>
  <si>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</si>
  <si>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</si>
  <si>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</si>
  <si>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</si>
  <si>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</si>
  <si>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</si>
  <si>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</si>
  <si>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</si>
  <si>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</si>
  <si>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</si>
  <si>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</si>
  <si>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</si>
  <si>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</si>
  <si>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</si>
  <si>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</si>
  <si>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</si>
  <si>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</si>
  <si>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</si>
  <si>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</si>
  <si>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</si>
  <si>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</si>
  <si>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</si>
  <si>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</si>
  <si>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</si>
  <si>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</si>
  <si>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</si>
  <si>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</si>
  <si>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</si>
  <si>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</si>
  <si>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</si>
  <si>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</si>
  <si>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</si>
  <si>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</si>
  <si>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</si>
  <si>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</si>
  <si>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</si>
  <si>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</si>
  <si>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</si>
  <si>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</si>
  <si>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</si>
  <si>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</si>
  <si>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</si>
  <si>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</si>
  <si>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</si>
  <si>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</si>
  <si>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</si>
  <si>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</si>
  <si>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</si>
  <si>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</si>
  <si>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</si>
  <si>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</si>
  <si>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</si>
  <si>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</si>
  <si>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</si>
  <si>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</si>
  <si>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</si>
  <si>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</si>
  <si>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</si>
  <si>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</si>
  <si>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</si>
  <si>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</si>
  <si>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</si>
  <si>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</si>
  <si>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</si>
  <si>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</si>
  <si>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</si>
  <si>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</si>
  <si>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</si>
  <si>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</si>
  <si>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</si>
  <si>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</si>
  <si>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</si>
  <si>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</si>
  <si>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</si>
  <si>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</si>
  <si>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</si>
  <si>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</si>
  <si>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</si>
  <si>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</si>
  <si>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</si>
  <si>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</si>
  <si>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</si>
  <si>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</si>
  <si>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</si>
  <si>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</si>
  <si>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</si>
  <si>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</si>
  <si>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</si>
  <si>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</si>
  <si>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</si>
  <si>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</si>
  <si>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</si>
  <si>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</si>
  <si>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</si>
  <si>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</si>
  <si>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</si>
  <si>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</si>
  <si>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</si>
  <si>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</si>
  <si>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</si>
  <si>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</si>
  <si>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</si>
  <si>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</si>
  <si>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</si>
  <si>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</si>
  <si>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</si>
  <si>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</si>
  <si>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</si>
  <si>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</si>
  <si>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</si>
  <si>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</si>
  <si>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</si>
  <si>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</si>
  <si>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</si>
  <si>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</si>
  <si>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</si>
  <si>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</si>
  <si>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</si>
  <si>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</si>
  <si>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</si>
  <si>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</si>
  <si>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</si>
  <si>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</si>
  <si>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</si>
  <si>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</si>
  <si>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</si>
  <si>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</si>
  <si>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</si>
  <si>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</si>
  <si>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</si>
  <si>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</si>
  <si>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</si>
  <si>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</si>
  <si>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</si>
  <si>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</si>
  <si>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</si>
  <si>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</si>
  <si>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</si>
  <si>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</si>
  <si>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</si>
  <si>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</si>
  <si>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</si>
  <si>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</si>
  <si>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</si>
  <si>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</si>
  <si>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</si>
  <si>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</si>
  <si>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</si>
  <si>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</si>
  <si>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</si>
  <si>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</si>
  <si>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</si>
  <si>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</si>
  <si>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</si>
  <si>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</si>
  <si>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</si>
  <si>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</si>
  <si>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</si>
  <si>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</si>
  <si>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</si>
  <si>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</si>
  <si>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</si>
  <si>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</si>
  <si>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</si>
  <si>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</si>
  <si>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</si>
  <si>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</si>
  <si>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</si>
  <si>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</si>
  <si>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</si>
  <si>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</si>
  <si>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</si>
  <si>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</si>
  <si>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</si>
  <si>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</si>
  <si>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</si>
  <si>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</si>
  <si>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</si>
  <si>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</si>
  <si>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</si>
  <si>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</si>
  <si>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</si>
  <si>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</si>
  <si>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</si>
  <si>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</si>
  <si>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</si>
  <si>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</si>
  <si>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</si>
  <si>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</si>
  <si>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</si>
  <si>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</si>
  <si>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</si>
  <si>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</si>
  <si>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</si>
  <si>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</si>
  <si>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</si>
  <si>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</si>
  <si>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</si>
  <si>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</si>
  <si>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</si>
  <si>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</si>
  <si>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</si>
  <si>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</si>
  <si>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</si>
  <si>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</si>
  <si>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</si>
  <si>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</si>
  <si>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</si>
  <si>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</si>
  <si>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</si>
  <si>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</si>
  <si>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</si>
  <si>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</si>
  <si>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</si>
  <si>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</si>
  <si>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</si>
  <si>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</si>
  <si>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</si>
  <si>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</si>
  <si>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</si>
  <si>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</si>
  <si>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</si>
  <si>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</si>
  <si>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</si>
  <si>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</si>
  <si>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</si>
  <si>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</si>
  <si>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</si>
  <si>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</si>
  <si>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</si>
  <si>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</si>
  <si>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</si>
  <si>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</si>
  <si>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</si>
  <si>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</si>
  <si>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</si>
  <si>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</si>
  <si>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</si>
  <si>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</si>
  <si>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</si>
  <si>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</si>
  <si>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</si>
  <si>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</si>
  <si>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</si>
  <si>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</si>
  <si>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</si>
  <si>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</si>
  <si>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</si>
  <si>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</si>
  <si>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</si>
  <si>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</si>
  <si>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</si>
  <si>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</si>
  <si>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</si>
  <si>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</si>
  <si>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</si>
  <si>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</si>
  <si>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</si>
  <si>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</si>
  <si>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</si>
  <si>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</si>
  <si>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</si>
  <si>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</si>
  <si>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</si>
  <si>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</si>
  <si>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</si>
  <si>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</si>
  <si>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</si>
  <si>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</si>
  <si>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</si>
  <si>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</si>
  <si>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</si>
  <si>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</si>
  <si>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</si>
  <si>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</si>
  <si>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</si>
  <si>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</si>
  <si>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</si>
  <si>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</si>
  <si>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</si>
  <si>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</si>
  <si>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</si>
  <si>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</si>
  <si>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</si>
  <si>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</si>
  <si>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</si>
  <si>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</si>
  <si>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</si>
  <si>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</si>
  <si>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</si>
  <si>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</si>
  <si>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</si>
  <si>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</si>
  <si>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</si>
  <si>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</si>
  <si>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</si>
  <si>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</si>
  <si>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</si>
  <si>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</si>
  <si>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</si>
  <si>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</si>
  <si>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</si>
  <si>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</si>
  <si>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</si>
  <si>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</si>
  <si>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</si>
  <si>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</si>
  <si>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</si>
  <si>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</si>
  <si>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</si>
  <si>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</si>
  <si>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</si>
  <si>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</si>
  <si>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</si>
  <si>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</si>
  <si>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</si>
  <si>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</si>
  <si>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</si>
  <si>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</si>
  <si>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</si>
  <si>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</si>
  <si>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</si>
  <si>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</si>
  <si>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</si>
  <si>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</si>
  <si>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</si>
  <si>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</si>
  <si>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</si>
  <si>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</si>
  <si>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</si>
  <si>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</si>
  <si>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</si>
  <si>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</si>
  <si>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</si>
  <si>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</si>
  <si>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</si>
  <si>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</si>
  <si>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</si>
  <si>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</si>
  <si>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</si>
  <si>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</si>
  <si>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</si>
  <si>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</si>
  <si>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</si>
  <si>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</si>
  <si>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</si>
  <si>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</si>
  <si>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</si>
  <si>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</si>
  <si>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</si>
  <si>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</si>
  <si>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</si>
  <si>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</si>
  <si>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</si>
  <si>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</si>
  <si>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</si>
  <si>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</si>
  <si>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</si>
  <si>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</si>
  <si>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</si>
  <si>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</si>
  <si>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</si>
  <si>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</si>
  <si>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</si>
  <si>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</si>
  <si>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</si>
  <si>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</si>
  <si>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</si>
  <si>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</si>
  <si>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</si>
  <si>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</si>
  <si>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</si>
  <si>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</si>
  <si>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</si>
  <si>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</si>
  <si>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</si>
  <si>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</si>
  <si>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</si>
  <si>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</si>
  <si>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</si>
  <si>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</si>
  <si>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</si>
  <si>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</si>
  <si>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</si>
  <si>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</si>
  <si>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</si>
  <si>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</si>
  <si>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</si>
  <si>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</si>
  <si>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</si>
  <si>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</si>
  <si>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</si>
  <si>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</si>
  <si>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</si>
  <si>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</si>
  <si>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</si>
  <si>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</si>
  <si>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</si>
  <si>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</si>
  <si>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</si>
  <si>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</si>
  <si>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</si>
  <si>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</si>
  <si>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</si>
  <si>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</si>
  <si>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</si>
  <si>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</si>
  <si>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</si>
  <si>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</si>
  <si>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</si>
  <si>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</si>
  <si>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</si>
  <si>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</si>
  <si>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</si>
  <si>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</si>
  <si>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</si>
  <si>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</si>
  <si>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</si>
  <si>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</si>
  <si>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</si>
  <si>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</si>
  <si>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</si>
  <si>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</si>
  <si>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</si>
  <si>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</si>
  <si>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</si>
  <si>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</si>
  <si>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</si>
  <si>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</si>
  <si>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</si>
  <si>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</si>
  <si>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</si>
  <si>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</si>
  <si>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</si>
  <si>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</si>
  <si>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</si>
  <si>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</si>
  <si>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</si>
  <si>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</si>
  <si>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</si>
  <si>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</si>
  <si>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</si>
  <si>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</si>
  <si>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</si>
  <si>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</si>
  <si>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</si>
  <si>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</si>
  <si>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</si>
  <si>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</si>
  <si>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</si>
  <si>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</si>
  <si>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</si>
  <si>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</si>
  <si>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</si>
  <si>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</si>
  <si>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</si>
  <si>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</si>
  <si>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</si>
  <si>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</si>
  <si>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</si>
  <si>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</si>
  <si>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</si>
  <si>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</si>
  <si>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</si>
  <si>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</si>
  <si>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</si>
  <si>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</si>
  <si>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</si>
  <si>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</si>
  <si>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</si>
  <si>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</si>
  <si>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</si>
  <si>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</si>
  <si>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</si>
  <si>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</si>
  <si>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</si>
  <si>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</si>
  <si>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</si>
  <si>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</si>
  <si>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</si>
  <si>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</si>
  <si>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</si>
  <si>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</si>
  <si>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</si>
  <si>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</si>
  <si>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</si>
  <si>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</si>
  <si>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</si>
  <si>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</si>
  <si>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</si>
  <si>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</si>
  <si>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</si>
  <si>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</si>
  <si>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</si>
  <si>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</si>
  <si>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</si>
  <si>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</si>
  <si>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</si>
  <si>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</si>
  <si>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</si>
  <si>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</si>
  <si>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</si>
  <si>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</si>
  <si>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</si>
  <si>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</si>
  <si>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</si>
  <si>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</si>
  <si>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</si>
  <si>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</si>
  <si>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</si>
  <si>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</si>
  <si>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</si>
  <si>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</si>
  <si>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</si>
  <si>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</si>
  <si>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</si>
  <si>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</si>
  <si>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</si>
  <si>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</si>
  <si>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</si>
  <si>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</si>
  <si>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</si>
  <si>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</si>
  <si>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</si>
  <si>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</si>
  <si>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</si>
  <si>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</si>
  <si>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</si>
  <si>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</si>
  <si>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</si>
  <si>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</si>
  <si>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</si>
  <si>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</si>
  <si>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</si>
  <si>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</si>
  <si>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</si>
  <si>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</si>
  <si>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</si>
  <si>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</si>
  <si>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</si>
  <si>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</si>
  <si>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</si>
  <si>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</si>
  <si>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</si>
  <si>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</si>
  <si>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</si>
  <si>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</si>
  <si>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</si>
  <si>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</si>
  <si>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</si>
  <si>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</si>
  <si>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</si>
  <si>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</si>
  <si>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</si>
  <si>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</si>
  <si>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</si>
  <si>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</si>
  <si>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</si>
  <si>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</si>
  <si>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</si>
  <si>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</si>
  <si>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</si>
  <si>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</si>
  <si>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</si>
  <si>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</si>
  <si>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</si>
  <si>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</si>
  <si>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</si>
  <si>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</si>
  <si>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</si>
  <si>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</si>
  <si>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</si>
  <si>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</si>
  <si>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</si>
  <si>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</si>
  <si>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</si>
  <si>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</si>
  <si>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</si>
  <si>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</si>
  <si>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</si>
  <si>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</si>
  <si>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</si>
  <si>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</si>
  <si>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</si>
  <si>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</si>
  <si>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</si>
  <si>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</si>
  <si>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</si>
  <si>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</si>
  <si>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</si>
  <si>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</si>
  <si>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</si>
  <si>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</si>
  <si>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</si>
  <si>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</si>
  <si>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</si>
  <si>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</si>
  <si>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</si>
  <si>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</si>
  <si>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</si>
  <si>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</si>
  <si>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</si>
  <si>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</si>
  <si>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</si>
  <si>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</si>
  <si>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</si>
  <si>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</si>
  <si>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</si>
  <si>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</si>
  <si>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</si>
  <si>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</si>
  <si>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</si>
  <si>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</si>
  <si>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</si>
  <si>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</si>
  <si>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</si>
  <si>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</si>
  <si>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</si>
  <si>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</si>
  <si>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</si>
  <si>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</si>
  <si>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</si>
  <si>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</si>
  <si>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</si>
  <si>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</si>
  <si>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</si>
  <si>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</si>
  <si>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</si>
  <si>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</si>
  <si>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</si>
  <si>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</si>
  <si>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</si>
  <si>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</si>
  <si>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</si>
  <si>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</si>
  <si>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</si>
  <si>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</si>
  <si>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</si>
  <si>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</si>
  <si>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</si>
  <si>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</si>
  <si>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</si>
  <si>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</si>
  <si>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</si>
  <si>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</si>
  <si>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</si>
  <si>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</si>
  <si>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</si>
  <si>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</si>
  <si>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</si>
  <si>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</si>
  <si>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</si>
  <si>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</si>
  <si>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</si>
  <si>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</si>
  <si>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</si>
  <si>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</si>
  <si>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</si>
  <si>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</si>
  <si>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</si>
  <si>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</si>
  <si>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</si>
  <si>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</si>
  <si>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</si>
  <si>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</si>
  <si>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</si>
  <si>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</si>
  <si>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</si>
  <si>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</si>
  <si>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</si>
  <si>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</si>
  <si>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</si>
  <si>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</si>
  <si>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</si>
  <si>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</si>
  <si>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</si>
  <si>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</si>
  <si>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</si>
  <si>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</si>
  <si>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</si>
  <si>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</si>
  <si>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</si>
  <si>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</si>
  <si>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</si>
  <si>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</si>
  <si>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</si>
  <si>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</si>
  <si>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</si>
  <si>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</si>
  <si>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</si>
  <si>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</si>
  <si>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</si>
  <si>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</si>
  <si>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</si>
  <si>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</si>
  <si>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</si>
  <si>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</si>
  <si>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</si>
  <si>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</si>
  <si>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</si>
  <si>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</si>
  <si>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</si>
  <si>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</si>
  <si>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</si>
  <si>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</si>
  <si>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</si>
  <si>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</si>
  <si>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</si>
  <si>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</si>
  <si>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</si>
  <si>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</si>
  <si>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</si>
  <si>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</si>
  <si>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</si>
  <si>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</si>
  <si>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</si>
  <si>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</si>
  <si>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</si>
  <si>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</si>
  <si>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</si>
  <si>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</si>
  <si>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</si>
  <si>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</si>
  <si>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</si>
  <si>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</si>
  <si>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</si>
  <si>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</si>
  <si>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</si>
  <si>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</si>
  <si>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</si>
  <si>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</si>
  <si>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</si>
  <si>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</si>
  <si>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</si>
  <si>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</si>
  <si>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</si>
  <si>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</si>
  <si>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</si>
  <si>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</si>
  <si>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</si>
  <si>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</si>
  <si>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</si>
  <si>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</si>
  <si>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</si>
  <si>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</si>
  <si>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</si>
  <si>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</si>
  <si>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</si>
  <si>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</si>
  <si>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</si>
  <si>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</si>
  <si>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</si>
  <si>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</si>
  <si>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</si>
  <si>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</si>
  <si>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</si>
  <si>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</si>
  <si>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</si>
  <si>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</si>
  <si>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</si>
  <si>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</si>
  <si>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</si>
  <si>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</si>
  <si>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</si>
  <si>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</si>
  <si>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</si>
  <si>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</si>
  <si>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</si>
  <si>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</si>
  <si>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</si>
  <si>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</si>
  <si>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</si>
  <si>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</si>
  <si>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</si>
  <si>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</si>
  <si>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</si>
  <si>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</si>
  <si>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</si>
  <si>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</si>
  <si>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</si>
  <si>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</si>
  <si>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</si>
  <si>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</si>
  <si>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</si>
  <si>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</si>
  <si>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</si>
  <si>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</si>
  <si>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</si>
  <si>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</si>
  <si>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</si>
  <si>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</si>
  <si>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</si>
  <si>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</si>
  <si>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</si>
  <si>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</si>
  <si>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</si>
  <si>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</si>
  <si>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</si>
  <si>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</si>
  <si>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</si>
  <si>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</si>
  <si>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</si>
  <si>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</si>
  <si>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</si>
  <si>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</si>
  <si>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</si>
  <si>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</si>
  <si>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</si>
  <si>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</si>
  <si>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</si>
  <si>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</si>
  <si>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</si>
  <si>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</si>
  <si>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</si>
  <si>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</si>
  <si>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</si>
  <si>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</si>
  <si>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</si>
  <si>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</si>
  <si>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</si>
  <si>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</si>
  <si>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</si>
  <si>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</si>
  <si>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</si>
  <si>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</si>
  <si>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</si>
  <si>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</si>
  <si>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</si>
  <si>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</si>
  <si>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</si>
  <si>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</si>
  <si>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</si>
  <si>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</si>
  <si>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</si>
  <si>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</si>
  <si>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</si>
  <si>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</si>
  <si>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</si>
  <si>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</si>
  <si>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</si>
  <si>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</si>
  <si>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</si>
  <si>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</si>
  <si>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</si>
  <si>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</si>
  <si>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</si>
  <si>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</si>
  <si>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</si>
  <si>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</si>
  <si>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</si>
  <si>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</si>
  <si>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</si>
  <si>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</si>
  <si>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</si>
  <si>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</si>
  <si>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</si>
  <si>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</si>
  <si>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</si>
  <si>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</si>
  <si>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</si>
  <si>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</si>
  <si>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</si>
  <si>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</si>
  <si>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</si>
  <si>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</si>
  <si>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</si>
  <si>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</si>
  <si>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</si>
  <si>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</si>
  <si>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</si>
  <si>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</si>
  <si>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</si>
  <si>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</si>
  <si>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</si>
  <si>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</si>
  <si>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</si>
  <si>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</si>
  <si>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</si>
  <si>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</si>
  <si>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</si>
  <si>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</si>
  <si>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</si>
  <si>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</si>
  <si>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</si>
  <si>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</si>
  <si>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</si>
  <si>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</si>
  <si>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</si>
  <si>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</si>
  <si>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</si>
  <si>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</si>
  <si>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</si>
  <si>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</si>
  <si>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</si>
  <si>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</si>
  <si>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</si>
  <si>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</si>
  <si>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</si>
  <si>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</si>
  <si>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</si>
  <si>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</si>
  <si>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</si>
  <si>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</si>
  <si>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</si>
  <si>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</si>
  <si>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</si>
  <si>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</si>
  <si>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</si>
  <si>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</si>
  <si>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</si>
  <si>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</si>
  <si>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</si>
  <si>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</si>
  <si>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</si>
  <si>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</si>
  <si>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</si>
  <si>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</si>
  <si>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</si>
  <si>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</si>
  <si>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</si>
  <si>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</si>
  <si>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</si>
  <si>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</si>
  <si>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</si>
  <si>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</si>
  <si>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</si>
  <si>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</si>
  <si>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</si>
  <si>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</si>
  <si>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</si>
  <si>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</si>
  <si>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</si>
  <si>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</si>
  <si>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</si>
  <si>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</si>
  <si>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</si>
  <si>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</si>
  <si>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</si>
  <si>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</si>
  <si>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</si>
  <si>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</si>
  <si>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</si>
  <si>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</si>
  <si>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</si>
  <si>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</si>
  <si>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</si>
  <si>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</si>
  <si>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</si>
  <si>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</si>
  <si>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</si>
  <si>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</si>
  <si>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</si>
  <si>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</si>
  <si>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</si>
  <si>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</si>
  <si>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</si>
  <si>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</si>
  <si>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</si>
  <si>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</si>
  <si>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</si>
  <si>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</si>
  <si>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</si>
  <si>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</si>
  <si>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</si>
  <si>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</si>
  <si>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</si>
  <si>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</si>
  <si>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</si>
  <si>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</si>
  <si>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</si>
  <si>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</si>
  <si>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</si>
  <si>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</si>
  <si>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</si>
  <si>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</si>
  <si>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</si>
  <si>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</si>
  <si>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</si>
  <si>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</si>
  <si>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</si>
  <si>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</si>
  <si>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</si>
  <si>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</si>
  <si>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</si>
  <si>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</si>
  <si>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</si>
  <si>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</si>
  <si>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</si>
  <si>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</si>
  <si>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</si>
  <si>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</si>
  <si>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</si>
  <si>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</si>
  <si>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</si>
  <si>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</si>
  <si>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</si>
  <si>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</si>
  <si>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</si>
  <si>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</si>
  <si>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</si>
  <si>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</si>
  <si>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</si>
  <si>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</si>
  <si>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</si>
  <si>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</si>
  <si>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</si>
  <si>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</si>
  <si>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</si>
  <si>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</si>
  <si>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</si>
  <si>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</si>
  <si>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</si>
  <si>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</si>
  <si>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</si>
  <si>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</si>
  <si>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</si>
  <si>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</si>
  <si>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</si>
  <si>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</si>
  <si>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</si>
  <si>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</si>
  <si>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</si>
  <si>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</si>
  <si>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</si>
  <si>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</si>
  <si>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</si>
  <si>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</si>
  <si>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</si>
  <si>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</si>
  <si>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</si>
  <si>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</si>
  <si>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</si>
  <si>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</si>
  <si>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</si>
  <si>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</si>
  <si>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</si>
  <si>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</si>
  <si>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</si>
  <si>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</si>
  <si>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</si>
  <si>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</si>
  <si>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</si>
  <si>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</si>
  <si>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</si>
  <si>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</si>
  <si>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</si>
  <si>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</si>
  <si>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</si>
  <si>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</si>
  <si>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</si>
  <si>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</si>
  <si>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</si>
  <si>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</si>
  <si>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</si>
  <si>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</si>
  <si>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</si>
  <si>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</si>
  <si>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</si>
  <si>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</si>
  <si>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</si>
  <si>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</si>
  <si>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</si>
  <si>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</si>
  <si>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</si>
  <si>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</si>
  <si>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</si>
  <si>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</si>
  <si>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</si>
  <si>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</si>
  <si>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</si>
  <si>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</si>
  <si>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</si>
  <si>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</si>
  <si>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</si>
  <si>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</si>
  <si>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</si>
  <si>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</si>
  <si>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</si>
  <si>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</si>
  <si>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</si>
  <si>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</si>
  <si>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</si>
  <si>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</si>
  <si>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</si>
  <si>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</si>
  <si>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</si>
  <si>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</si>
  <si>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</si>
  <si>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</si>
  <si>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</si>
  <si>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</si>
  <si>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</si>
  <si>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</si>
  <si>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</si>
  <si>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</si>
  <si>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</si>
  <si>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</si>
  <si>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</si>
  <si>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</si>
  <si>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</si>
  <si>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</si>
  <si>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</si>
  <si>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</si>
  <si>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</si>
  <si>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</si>
  <si>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</si>
  <si>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</si>
  <si>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</si>
  <si>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</si>
  <si>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</si>
  <si>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</si>
  <si>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</si>
  <si>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</si>
  <si>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</si>
  <si>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</si>
  <si>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</si>
  <si>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</si>
  <si>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</si>
  <si>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</si>
  <si>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</si>
  <si>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</si>
  <si>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</si>
  <si>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</si>
  <si>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</si>
  <si>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</si>
  <si>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</si>
  <si>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</si>
  <si>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</si>
  <si>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</si>
  <si>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</si>
  <si>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</si>
  <si>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</si>
  <si>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</si>
  <si>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</si>
  <si>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</si>
  <si>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</si>
  <si>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</si>
  <si>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</si>
  <si>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</si>
  <si>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</si>
  <si>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</si>
  <si>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</si>
  <si>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</si>
  <si>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</si>
  <si>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</si>
  <si>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</si>
  <si>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</si>
  <si>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</si>
  <si>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</si>
  <si>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</si>
  <si>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</si>
  <si>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</si>
  <si>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</si>
  <si>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</si>
  <si>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</si>
  <si>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</si>
  <si>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</si>
  <si>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</si>
  <si>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</si>
  <si>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</si>
  <si>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</si>
  <si>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</si>
  <si>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</si>
  <si>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</si>
  <si>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</si>
  <si>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</si>
  <si>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</si>
  <si>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</si>
  <si>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</si>
  <si>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</si>
  <si>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</si>
  <si>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</si>
  <si>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</si>
  <si>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</si>
  <si>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</si>
  <si>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</si>
  <si>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</si>
  <si>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</si>
  <si>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</si>
  <si>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</si>
  <si>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</si>
  <si>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</si>
  <si>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</si>
  <si>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</si>
  <si>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</si>
  <si>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</si>
  <si>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</si>
  <si>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</si>
  <si>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</si>
  <si>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</si>
  <si>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</si>
  <si>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</si>
  <si>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</si>
  <si>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</si>
  <si>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</si>
  <si>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</si>
  <si>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</si>
  <si>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</si>
  <si>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</si>
  <si>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</si>
  <si>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</si>
  <si>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</si>
  <si>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</si>
  <si>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</si>
  <si>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</si>
  <si>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</si>
  <si>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</si>
  <si>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</si>
  <si>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</si>
  <si>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</si>
  <si>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</si>
  <si>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</si>
  <si>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</si>
  <si>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</si>
  <si>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</si>
  <si>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</si>
  <si>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</si>
  <si>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</si>
  <si>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</si>
  <si>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</si>
  <si>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</si>
  <si>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</si>
  <si>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</si>
  <si>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</si>
  <si>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</si>
  <si>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</si>
  <si>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</si>
  <si>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</si>
  <si>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</si>
  <si>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</si>
  <si>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</si>
  <si>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</si>
  <si>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</si>
  <si>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</si>
  <si>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</si>
  <si>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</si>
  <si>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</si>
  <si>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</si>
  <si>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</si>
  <si>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</si>
  <si>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</si>
  <si>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</si>
  <si>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</si>
  <si>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</si>
  <si>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</si>
  <si>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</si>
  <si>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</si>
  <si>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</si>
  <si>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</si>
  <si>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</si>
  <si>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</si>
  <si>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</si>
  <si>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</si>
  <si>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</si>
  <si>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</si>
  <si>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</si>
  <si>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</si>
  <si>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</si>
  <si>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</si>
  <si>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</si>
  <si>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</si>
  <si>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</si>
  <si>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</si>
  <si>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</si>
  <si>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</si>
  <si>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</si>
  <si>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</si>
  <si>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</si>
  <si>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</si>
  <si>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</si>
  <si>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</si>
  <si>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</si>
  <si>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</si>
  <si>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</si>
  <si>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</si>
  <si>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</si>
  <si>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</si>
  <si>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</si>
  <si>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</si>
  <si>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</si>
  <si>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</si>
  <si>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</si>
  <si>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</si>
  <si>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</si>
  <si>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</si>
  <si>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</si>
  <si>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</si>
  <si>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</si>
  <si>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</si>
  <si>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</si>
  <si>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</si>
  <si>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</si>
  <si>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</si>
  <si>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</si>
  <si>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</si>
  <si>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</si>
  <si>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</si>
  <si>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</si>
  <si>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</si>
  <si>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</si>
  <si>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</si>
  <si>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</si>
  <si>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</si>
  <si>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</si>
  <si>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</si>
  <si>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</si>
  <si>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</si>
  <si>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</si>
  <si>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</si>
  <si>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</si>
  <si>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</si>
  <si>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</si>
  <si>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</si>
  <si>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</si>
  <si>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</si>
  <si>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</si>
  <si>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</si>
  <si>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</si>
  <si>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</si>
  <si>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</si>
  <si>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</si>
  <si>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</si>
  <si>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</si>
  <si>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</si>
  <si>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</si>
  <si>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</si>
  <si>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</si>
  <si>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</si>
  <si>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</si>
  <si>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</si>
  <si>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</si>
  <si>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</si>
  <si>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</si>
  <si>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</si>
  <si>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</si>
  <si>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</si>
  <si>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</si>
  <si>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</si>
  <si>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</si>
  <si>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</si>
  <si>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</si>
  <si>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</si>
  <si>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</si>
  <si>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</si>
  <si>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</si>
  <si>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</si>
  <si>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</si>
  <si>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</si>
  <si>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</si>
  <si>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</si>
  <si>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</si>
  <si>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</si>
  <si>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</si>
  <si>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</si>
  <si>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</si>
  <si>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</si>
  <si>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</si>
  <si>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</si>
  <si>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</si>
  <si>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</si>
  <si>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</si>
  <si>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</si>
  <si>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</si>
  <si>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</si>
  <si>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</si>
  <si>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</si>
  <si>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</si>
  <si>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</si>
  <si>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</si>
  <si>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</si>
  <si>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</si>
  <si>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</si>
  <si>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</si>
  <si>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</si>
  <si>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</si>
  <si>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</si>
  <si>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</si>
  <si>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</si>
  <si>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</si>
  <si>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</si>
  <si>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</si>
  <si>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</si>
  <si>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</si>
  <si>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</si>
  <si>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</si>
  <si>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</si>
  <si>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</si>
  <si>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</si>
  <si>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</si>
  <si>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</si>
  <si>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</si>
  <si>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</si>
  <si>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</si>
  <si>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</si>
  <si>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</si>
  <si>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</si>
  <si>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</si>
  <si>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</si>
  <si>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</si>
  <si>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</si>
  <si>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</si>
  <si>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</si>
  <si>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</si>
  <si>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</si>
  <si>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</si>
  <si>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</si>
  <si>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</si>
  <si>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</si>
  <si>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</si>
  <si>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</si>
  <si>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</si>
  <si>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</si>
  <si>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</si>
  <si>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</si>
  <si>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</si>
  <si>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</si>
  <si>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</si>
  <si>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</si>
  <si>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</si>
  <si>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</si>
  <si>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</si>
  <si>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</si>
  <si>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</si>
  <si>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</si>
  <si>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</si>
  <si>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</si>
  <si>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</si>
  <si>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</si>
  <si>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</si>
  <si>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</si>
  <si>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</si>
  <si>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</si>
  <si>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</si>
  <si>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</si>
  <si>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</si>
  <si>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</si>
  <si>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</si>
  <si>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</si>
  <si>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</si>
  <si>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</si>
  <si>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</si>
  <si>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</si>
  <si>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</si>
  <si>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</si>
  <si>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</si>
  <si>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</si>
  <si>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</si>
  <si>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</si>
  <si>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</si>
  <si>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</si>
  <si>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</si>
  <si>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</si>
  <si>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</si>
  <si>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</si>
  <si>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</si>
  <si>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</si>
  <si>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</si>
  <si>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</si>
  <si>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</si>
  <si>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</si>
  <si>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</si>
  <si>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</si>
  <si>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</si>
  <si>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</si>
  <si>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</si>
  <si>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</si>
  <si>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</si>
  <si>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</si>
  <si>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</si>
  <si>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</si>
  <si>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</si>
  <si>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</si>
  <si>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</si>
  <si>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</si>
  <si>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</si>
  <si>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</si>
  <si>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</si>
  <si>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</si>
  <si>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</si>
  <si>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</si>
  <si>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</si>
  <si>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</si>
  <si>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</si>
  <si>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</si>
  <si>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</si>
  <si>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</si>
  <si>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</si>
  <si>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</si>
  <si>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</si>
  <si>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</si>
  <si>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</si>
  <si>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</si>
  <si>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</si>
  <si>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</si>
  <si>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</si>
  <si>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</si>
  <si>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</si>
  <si>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</si>
  <si>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</si>
  <si>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</si>
  <si>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</si>
  <si>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</si>
  <si>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</si>
  <si>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</si>
  <si>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</si>
  <si>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</si>
  <si>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</si>
  <si>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</si>
  <si>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</si>
  <si>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</si>
  <si>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</si>
  <si>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</si>
  <si>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</si>
  <si>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</si>
  <si>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</si>
  <si>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</si>
  <si>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</si>
  <si>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</si>
  <si>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</si>
  <si>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</si>
  <si>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</si>
  <si>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</si>
  <si>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</si>
  <si>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</si>
  <si>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</si>
  <si>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</si>
  <si>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</si>
  <si>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</si>
  <si>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</si>
  <si>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</si>
  <si>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</si>
  <si>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</si>
  <si>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</si>
  <si>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</si>
  <si>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</si>
  <si>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</si>
  <si>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</si>
  <si>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</si>
  <si>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</si>
  <si>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</si>
  <si>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</si>
  <si>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</si>
  <si>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</si>
  <si>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</si>
  <si>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</si>
  <si>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</si>
  <si>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</si>
  <si>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</si>
  <si>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</si>
  <si>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</si>
  <si>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</si>
  <si>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</si>
  <si>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</si>
  <si>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</si>
  <si>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</si>
  <si>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</si>
  <si>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</si>
  <si>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</si>
  <si>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</si>
  <si>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</si>
  <si>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</si>
  <si>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</si>
  <si>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</si>
  <si>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</si>
  <si>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</si>
  <si>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</si>
  <si>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</si>
  <si>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</si>
  <si>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</si>
  <si>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</si>
  <si>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</si>
  <si>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</si>
  <si>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</si>
  <si>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</si>
  <si>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</si>
  <si>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</si>
  <si>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</si>
  <si>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</si>
  <si>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</si>
  <si>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</si>
  <si>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</si>
  <si>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</si>
  <si>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</si>
  <si>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</si>
  <si>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</si>
  <si>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</si>
  <si>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</si>
  <si>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</si>
  <si>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</si>
  <si>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</si>
  <si>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</si>
  <si>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</si>
  <si>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</si>
  <si>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</si>
  <si>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</si>
  <si>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</si>
  <si>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</si>
  <si>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</si>
  <si>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</si>
  <si>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</si>
  <si>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</si>
  <si>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</si>
  <si>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</si>
  <si>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</si>
  <si>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</si>
  <si>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</si>
  <si>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</si>
  <si>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</si>
  <si>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</si>
  <si>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</si>
  <si>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</si>
  <si>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</si>
  <si>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</si>
  <si>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</si>
  <si>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</si>
  <si>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</si>
  <si>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</si>
  <si>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</si>
  <si>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</si>
  <si>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</si>
  <si>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</si>
  <si>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</si>
  <si>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</si>
  <si>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</si>
  <si>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</si>
  <si>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</si>
  <si>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</si>
  <si>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</si>
  <si>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</si>
  <si>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</si>
  <si>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</si>
  <si>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</si>
  <si>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</si>
  <si>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</si>
  <si>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</si>
  <si>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</si>
  <si>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</si>
  <si>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</si>
  <si>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</si>
  <si>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</si>
  <si>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</si>
  <si>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</si>
  <si>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</si>
  <si>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</si>
  <si>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</si>
  <si>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</si>
  <si>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</si>
  <si>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</si>
  <si>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</si>
  <si>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</si>
  <si>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</si>
  <si>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</si>
  <si>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</si>
  <si>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</si>
  <si>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</si>
  <si>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</si>
  <si>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</si>
  <si>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</si>
  <si>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</si>
  <si>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</si>
  <si>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</si>
  <si>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</si>
  <si>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</si>
  <si>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</si>
  <si>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</si>
  <si>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</si>
  <si>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</si>
  <si>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</si>
  <si>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</si>
  <si>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</si>
  <si>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</si>
  <si>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</si>
  <si>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</si>
  <si>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</si>
  <si>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</si>
  <si>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</si>
  <si>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</si>
  <si>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</si>
  <si>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</si>
  <si>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</si>
  <si>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</si>
  <si>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</si>
  <si>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</si>
  <si>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</si>
  <si>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</si>
  <si>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</si>
  <si>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</si>
  <si>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</si>
  <si>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</si>
  <si>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</si>
  <si>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</si>
  <si>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</si>
  <si>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</si>
  <si>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</si>
  <si>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</si>
  <si>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</si>
  <si>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</si>
  <si>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</si>
  <si>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</si>
  <si>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</si>
  <si>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</si>
  <si>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</si>
  <si>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</si>
  <si>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</si>
  <si>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</si>
  <si>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</si>
  <si>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</si>
  <si>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</si>
  <si>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</si>
  <si>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</si>
  <si>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</si>
  <si>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</si>
  <si>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</si>
  <si>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</si>
  <si>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</si>
  <si>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</si>
  <si>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</si>
  <si>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</si>
  <si>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</si>
  <si>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</si>
  <si>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</si>
  <si>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</si>
  <si>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</si>
  <si>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</si>
  <si>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</si>
  <si>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</si>
  <si>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</si>
  <si>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</si>
  <si>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</si>
  <si>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</si>
  <si>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</si>
  <si>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</si>
  <si>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</si>
  <si>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</si>
  <si>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</si>
  <si>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</si>
  <si>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</si>
  <si>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</si>
  <si>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</si>
  <si>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</si>
  <si>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</si>
  <si>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</si>
  <si>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</si>
  <si>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</si>
  <si>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</si>
  <si>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</si>
  <si>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</si>
  <si>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</si>
  <si>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</si>
  <si>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</si>
  <si>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</si>
  <si>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</si>
  <si>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</si>
  <si>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</si>
  <si>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</si>
  <si>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</si>
  <si>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</si>
  <si>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</si>
  <si>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</si>
  <si>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</si>
  <si>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</si>
  <si>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</si>
  <si>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</si>
  <si>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</si>
  <si>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</si>
  <si>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</si>
  <si>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</si>
  <si>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</si>
  <si>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</si>
  <si>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</si>
  <si>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</si>
  <si>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</si>
  <si>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</si>
  <si>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</si>
  <si>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</si>
  <si>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</si>
  <si>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</si>
  <si>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</si>
  <si>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</si>
  <si>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</si>
  <si>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</si>
  <si>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</si>
  <si>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</si>
  <si>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</si>
  <si>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</si>
  <si>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</si>
  <si>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</si>
  <si>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</si>
  <si>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</si>
  <si>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</si>
  <si>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</si>
  <si>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</si>
  <si>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</si>
  <si>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</si>
  <si>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</si>
  <si>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</si>
  <si>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</si>
  <si>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</si>
  <si>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</si>
  <si>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</si>
  <si>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</si>
  <si>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</si>
  <si>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</si>
  <si>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</si>
  <si>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</si>
  <si>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</si>
  <si>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</si>
  <si>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</si>
  <si>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</si>
  <si>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</si>
  <si>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</si>
  <si>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</si>
  <si>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</si>
  <si>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</si>
  <si>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</si>
  <si>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</si>
  <si>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</si>
  <si>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</si>
  <si>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</si>
  <si>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</si>
  <si>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</si>
  <si>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</si>
  <si>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</si>
  <si>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</si>
  <si>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</si>
  <si>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</si>
  <si>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</si>
  <si>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</si>
  <si>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</si>
  <si>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</si>
  <si>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</si>
  <si>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</si>
  <si>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</si>
  <si>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</si>
  <si>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</si>
  <si>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</si>
  <si>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</si>
  <si>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</si>
  <si>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</si>
  <si>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</si>
  <si>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</si>
  <si>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</si>
  <si>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</si>
  <si>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</si>
  <si>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</si>
  <si>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</si>
  <si>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</si>
  <si>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</si>
  <si>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</si>
  <si>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</si>
  <si>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</si>
  <si>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</si>
  <si>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</si>
  <si>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</si>
  <si>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</si>
  <si>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</si>
  <si>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</si>
  <si>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</si>
  <si>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</si>
  <si>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</si>
  <si>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</si>
  <si>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</si>
  <si>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</si>
  <si>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</si>
  <si>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</si>
  <si>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</si>
  <si>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</si>
  <si>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</si>
  <si>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</si>
  <si>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</si>
  <si>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</si>
  <si>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</si>
  <si>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</si>
  <si>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</si>
  <si>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</si>
  <si>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</si>
  <si>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</si>
  <si>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</si>
  <si>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</si>
  <si>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</si>
  <si>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</si>
  <si>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</si>
  <si>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</si>
  <si>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</si>
  <si>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</si>
  <si>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</si>
  <si>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</si>
  <si>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</si>
  <si>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</si>
  <si>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</si>
  <si>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</si>
  <si>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</si>
  <si>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</si>
  <si>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</si>
  <si>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</si>
  <si>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</si>
  <si>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</si>
  <si>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</si>
  <si>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</si>
  <si>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</si>
  <si>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</si>
  <si>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</si>
  <si>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</si>
  <si>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</si>
  <si>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</si>
  <si>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</si>
  <si>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</si>
  <si>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</si>
  <si>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</si>
  <si>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</si>
  <si>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</si>
  <si>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</si>
  <si>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</si>
  <si>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</si>
  <si>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</si>
  <si>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</si>
  <si>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</si>
  <si>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</si>
  <si>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</si>
  <si>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</si>
  <si>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</si>
  <si>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</si>
  <si>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</si>
  <si>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</si>
  <si>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</si>
  <si>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</si>
  <si>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</si>
  <si>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</si>
  <si>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</si>
  <si>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</si>
  <si>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</si>
  <si>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</si>
  <si>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</si>
  <si>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</si>
  <si>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</si>
  <si>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</si>
  <si>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</si>
  <si>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</si>
  <si>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</si>
  <si>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</si>
  <si>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</si>
  <si>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</si>
  <si>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</si>
  <si>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</si>
  <si>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</si>
  <si>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</si>
  <si>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</si>
  <si>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</si>
  <si>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</si>
  <si>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</si>
  <si>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</si>
  <si>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</si>
  <si>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</si>
  <si>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</si>
  <si>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</si>
  <si>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</si>
  <si>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</si>
  <si>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</si>
  <si>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</si>
  <si>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</si>
  <si>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</si>
  <si>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</si>
  <si>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</si>
  <si>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</si>
  <si>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</si>
  <si>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</si>
  <si>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</si>
  <si>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</si>
  <si>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</si>
  <si>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</si>
  <si>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</si>
  <si>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</si>
  <si>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</si>
  <si>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</si>
  <si>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</si>
  <si>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</si>
  <si>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</si>
  <si>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</si>
  <si>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</si>
  <si>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</si>
  <si>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</si>
  <si>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</si>
  <si>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</si>
  <si>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</si>
  <si>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</si>
  <si>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</si>
  <si>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</si>
  <si>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</si>
  <si>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</si>
  <si>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</si>
  <si>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</si>
  <si>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</si>
  <si>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</si>
  <si>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</si>
  <si>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</si>
  <si>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</si>
  <si>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</si>
  <si>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</si>
  <si>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</si>
  <si>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</si>
  <si>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</si>
  <si>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</si>
  <si>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</si>
  <si>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</si>
  <si>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</si>
  <si>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</si>
  <si>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</si>
  <si>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</si>
  <si>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</si>
  <si>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</si>
  <si>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</si>
  <si>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</si>
  <si>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</si>
  <si>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</si>
  <si>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</si>
  <si>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</si>
  <si>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</si>
  <si>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</si>
  <si>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</si>
  <si>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</si>
  <si>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</si>
  <si>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</si>
  <si>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</si>
  <si>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</si>
  <si>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</si>
  <si>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</si>
  <si>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</si>
  <si>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</si>
  <si>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</si>
  <si>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</si>
  <si>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</si>
  <si>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</si>
  <si>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</si>
  <si>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</si>
  <si>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</si>
  <si>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</si>
  <si>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</si>
  <si>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</si>
  <si>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</si>
  <si>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</si>
  <si>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</si>
  <si>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</si>
  <si>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</si>
  <si>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</si>
  <si>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</si>
  <si>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</si>
  <si>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</si>
  <si>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</si>
  <si>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</si>
  <si>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</si>
  <si>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</si>
  <si>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</si>
  <si>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</si>
  <si>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</si>
  <si>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</si>
  <si>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</si>
  <si>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</si>
  <si>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</si>
  <si>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</si>
  <si>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</si>
  <si>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</si>
  <si>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</si>
  <si>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</si>
  <si>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</si>
  <si>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</si>
  <si>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</si>
  <si>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</si>
  <si>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</si>
  <si>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</si>
  <si>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</si>
  <si>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</si>
  <si>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</si>
  <si>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</si>
  <si>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</si>
  <si>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</si>
  <si>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</si>
  <si>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</si>
  <si>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</si>
  <si>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</si>
  <si>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</si>
  <si>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</si>
  <si>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</si>
  <si>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</si>
  <si>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</si>
  <si>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</si>
  <si>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</si>
  <si>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</si>
  <si>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</si>
  <si>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</si>
  <si>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</si>
  <si>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</si>
  <si>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</si>
  <si>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</si>
  <si>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</si>
  <si>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</si>
  <si>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</si>
  <si>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</si>
  <si>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</si>
  <si>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</si>
  <si>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</si>
  <si>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</si>
  <si>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</si>
  <si>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</si>
  <si>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</si>
  <si>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</si>
  <si>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</si>
  <si>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</si>
  <si>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</si>
  <si>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</si>
  <si>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</si>
  <si>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</si>
  <si>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</si>
  <si>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</si>
  <si>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</si>
  <si>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</si>
  <si>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</si>
  <si>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</si>
  <si>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</si>
  <si>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</si>
  <si>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</si>
  <si>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</si>
  <si>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</si>
  <si>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</si>
  <si>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</si>
  <si>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</si>
  <si>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</si>
  <si>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</si>
  <si>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</si>
  <si>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</si>
  <si>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</si>
  <si>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</si>
  <si>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</si>
  <si>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</si>
  <si>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</si>
  <si>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</si>
  <si>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</si>
  <si>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</si>
  <si>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</si>
  <si>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</si>
  <si>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</si>
  <si>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</si>
  <si>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</si>
  <si>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</si>
  <si>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</si>
  <si>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</si>
  <si>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</si>
  <si>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</si>
  <si>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</si>
  <si>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</si>
  <si>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</si>
  <si>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</si>
  <si>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</si>
  <si>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</si>
  <si>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</si>
  <si>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</si>
  <si>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</si>
  <si>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</si>
  <si>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</si>
  <si>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</si>
  <si>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</si>
  <si>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</si>
  <si>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</si>
  <si>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</si>
  <si>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</si>
  <si>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</si>
  <si>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</si>
  <si>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</si>
  <si>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</si>
  <si>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</si>
  <si>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</si>
  <si>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</si>
  <si>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</si>
  <si>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</si>
  <si>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</si>
  <si>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</si>
  <si>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</si>
  <si>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</si>
  <si>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</si>
  <si>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</si>
  <si>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</si>
  <si>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</si>
  <si>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</si>
  <si>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</si>
  <si>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</si>
  <si>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</si>
  <si>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</si>
  <si>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</si>
  <si>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</si>
  <si>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</si>
  <si>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</si>
  <si>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</si>
  <si>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</si>
  <si>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</si>
  <si>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</si>
  <si>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</si>
  <si>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</si>
  <si>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</si>
  <si>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</si>
  <si>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</si>
  <si>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</si>
  <si>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</si>
  <si>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</si>
  <si>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</si>
  <si>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</si>
  <si>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</si>
  <si>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</si>
  <si>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</si>
  <si>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</si>
  <si>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</si>
  <si>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</si>
  <si>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</si>
  <si>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</si>
  <si>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</si>
  <si>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</si>
  <si>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</si>
  <si>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</si>
  <si>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</si>
  <si>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</si>
  <si>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</si>
  <si>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</si>
  <si>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</si>
  <si>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</si>
  <si>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</si>
  <si>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</si>
  <si>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</si>
  <si>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</si>
  <si>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</si>
  <si>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</si>
  <si>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</si>
  <si>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</si>
  <si>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</si>
  <si>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</si>
  <si>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</si>
  <si>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</si>
  <si>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</si>
  <si>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</si>
  <si>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</si>
  <si>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</si>
  <si>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</si>
  <si>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</si>
  <si>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</si>
  <si>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</si>
  <si>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</si>
  <si>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</si>
  <si>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</si>
  <si>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</si>
  <si>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</si>
  <si>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</si>
  <si>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</si>
  <si>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</si>
  <si>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</si>
  <si>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</si>
  <si>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</si>
  <si>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</si>
  <si>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</si>
  <si>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</si>
  <si>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</si>
  <si>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</si>
  <si>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</si>
  <si>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</si>
  <si>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</si>
  <si>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</si>
  <si>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</si>
  <si>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</si>
  <si>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</si>
  <si>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</si>
  <si>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</si>
  <si>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</si>
  <si>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</si>
  <si>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</si>
  <si>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</si>
  <si>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</si>
  <si>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</si>
  <si>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</si>
  <si>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</si>
  <si>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</si>
  <si>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</si>
  <si>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</si>
  <si>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</si>
  <si>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</si>
  <si>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</si>
  <si>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</si>
  <si>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</si>
  <si>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</si>
  <si>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</si>
  <si>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</si>
  <si>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</si>
  <si>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</si>
  <si>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</si>
  <si>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</si>
  <si>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</si>
  <si>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</si>
  <si>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</si>
  <si>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</si>
  <si>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</si>
  <si>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</si>
  <si>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</si>
  <si>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</si>
  <si>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</si>
  <si>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</si>
  <si>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</si>
  <si>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</si>
  <si>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</si>
  <si>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</si>
  <si>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</si>
  <si>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</si>
  <si>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</si>
  <si>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</si>
  <si>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</si>
  <si>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</si>
  <si>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</si>
  <si>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</si>
  <si>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</si>
  <si>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</si>
  <si>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</si>
  <si>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</si>
  <si>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</si>
  <si>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</si>
  <si>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</si>
  <si>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</si>
  <si>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</si>
  <si>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</si>
  <si>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</si>
  <si>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</si>
  <si>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</si>
  <si>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</si>
  <si>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</si>
  <si>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Share of Government Guaranteed Bank Bonds (own issues or issued by affiliates) (% of total cover pool)</t>
  </si>
  <si>
    <t>Share of Intragroup pooled covered bond structures pursuant to CBD Art 8 (% of total cover pool)</t>
  </si>
  <si>
    <t>AT0000A0SDT6</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</si>
  <si>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</si>
  <si>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</si>
  <si>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</si>
  <si>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</si>
  <si>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</si>
  <si>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</si>
  <si>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</si>
  <si>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</si>
  <si>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</si>
  <si>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</si>
  <si>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</si>
  <si>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</si>
  <si>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</si>
  <si>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</si>
  <si>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</si>
  <si>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</si>
  <si>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</si>
  <si>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CH1243018798</t>
  </si>
  <si>
    <t>CH1256367165</t>
  </si>
  <si>
    <t>XS2618704014</t>
  </si>
  <si>
    <t>CH1231094363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</si>
</sst>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 numFmtId="171" formatCode="0.00000%"/>
    <numFmt numFmtId="172" formatCode="0.000000000000000%"/>
    <numFmt numFmtId="173" formatCode="0.0000000000000000%"/>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color theme="1"/>
      <name val="Calibri"/>
      <family val="2"/>
      <scheme val="minor"/>
    </font>
    <font>
      <sz val="10"/>
      <name val="Arial"/>
      <family val="2"/>
    </font>
    <font>
      <sz val="11"/>
      <color rgb="FF000000"/>
      <name val="Calibri"/>
      <family val="2"/>
    </font>
    <font>
      <sz val="11"/>
      <name val="Calibri"/>
      <family val="2"/>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7"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alignment horizontal="left" wrapText="1"/>
    </xf>
    <xf numFmtId="0" fontId="6" fillId="0" borderId="0"/>
    <xf numFmtId="0" fontId="54" fillId="0" borderId="0" applyNumberFormat="0" applyFill="0" applyBorder="0" applyAlignment="0" applyProtection="0"/>
    <xf numFmtId="9" fontId="6" fillId="0" borderId="0" applyFont="0" applyFill="0" applyBorder="0" applyAlignment="0" applyProtection="0"/>
    <xf numFmtId="9" fontId="70" fillId="0" borderId="0" applyFont="0" applyFill="0" applyBorder="0" applyAlignment="0" applyProtection="0"/>
  </cellStyleXfs>
  <cellXfs count="550">
    <xf numFmtId="0" fontId="0" fillId="0" borderId="0" xfId="0" applyAlignment="1"/>
    <xf numFmtId="0" fontId="10" fillId="0" borderId="0" xfId="0" applyFont="1" applyAlignment="1"/>
    <xf numFmtId="0" fontId="12" fillId="0" borderId="10" xfId="0" applyFont="1" applyBorder="1" applyAlignment="1">
      <alignment vertical="top" wrapText="1"/>
    </xf>
    <xf numFmtId="0" fontId="10" fillId="0" borderId="0" xfId="0" applyFont="1" applyAlignment="1">
      <alignment horizontal="center"/>
    </xf>
    <xf numFmtId="0" fontId="10" fillId="0" borderId="11" xfId="0" applyFont="1" applyBorder="1" applyAlignment="1"/>
    <xf numFmtId="0" fontId="10" fillId="0" borderId="4" xfId="0" applyFont="1" applyBorder="1" applyAlignment="1"/>
    <xf numFmtId="0" fontId="0" fillId="0" borderId="0" xfId="0" applyAlignment="1">
      <alignment horizontal="left"/>
    </xf>
    <xf numFmtId="0" fontId="10" fillId="0" borderId="14" xfId="0" applyFont="1" applyBorder="1" applyAlignment="1">
      <alignment vertical="top" wrapText="1"/>
    </xf>
    <xf numFmtId="0" fontId="7" fillId="0" borderId="0" xfId="0" applyFont="1">
      <alignment horizontal="left" wrapText="1"/>
    </xf>
    <xf numFmtId="0" fontId="17"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left" vertical="center" wrapText="1"/>
    </xf>
    <xf numFmtId="0" fontId="18" fillId="0" borderId="0" xfId="0" applyFont="1" applyAlignment="1">
      <alignment horizontal="left" vertical="center" wrapText="1" indent="3"/>
    </xf>
    <xf numFmtId="0" fontId="18" fillId="0" borderId="0" xfId="0" quotePrefix="1" applyFont="1" applyAlignment="1">
      <alignment horizontal="left" vertical="center" wrapText="1" indent="3"/>
    </xf>
    <xf numFmtId="0" fontId="10" fillId="0" borderId="0" xfId="0" applyFont="1" applyAlignment="1">
      <alignment wrapText="1"/>
    </xf>
    <xf numFmtId="0" fontId="21" fillId="0" borderId="0" xfId="0" applyFont="1" applyAlignment="1"/>
    <xf numFmtId="0" fontId="19" fillId="0" borderId="0" xfId="0" applyFont="1" applyAlignment="1">
      <alignment horizontal="left" vertical="center" wrapText="1"/>
    </xf>
    <xf numFmtId="0" fontId="18" fillId="2" borderId="0" xfId="0" applyFont="1" applyFill="1" applyAlignment="1">
      <alignment horizontal="left" vertical="center" wrapText="1" indent="3"/>
    </xf>
    <xf numFmtId="0" fontId="10" fillId="2" borderId="14" xfId="0" applyFont="1" applyFill="1" applyBorder="1" applyProtection="1">
      <alignment horizontal="left" wrapText="1"/>
      <protection hidden="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wrapText="1"/>
    </xf>
    <xf numFmtId="0" fontId="10" fillId="2" borderId="0" xfId="0" applyFont="1" applyFill="1" applyAlignment="1"/>
    <xf numFmtId="0" fontId="10" fillId="2" borderId="0" xfId="0" quotePrefix="1" applyFont="1" applyFill="1" applyAlignment="1">
      <alignment wrapText="1"/>
    </xf>
    <xf numFmtId="0" fontId="10" fillId="2" borderId="0" xfId="0" quotePrefix="1" applyFont="1" applyFill="1" applyAlignment="1"/>
    <xf numFmtId="0" fontId="21" fillId="2" borderId="0" xfId="0" applyFont="1" applyFill="1" applyAlignment="1">
      <alignment wrapText="1"/>
    </xf>
    <xf numFmtId="0" fontId="10" fillId="0" borderId="0" xfId="0" applyFont="1" applyAlignment="1">
      <alignment horizontal="left"/>
    </xf>
    <xf numFmtId="0" fontId="15" fillId="0" borderId="0" xfId="0" applyFont="1" applyAlignment="1">
      <alignment horizontal="center"/>
    </xf>
    <xf numFmtId="0" fontId="10" fillId="0" borderId="18" xfId="0" applyFont="1" applyBorder="1" applyAlignment="1">
      <alignment horizontal="left" vertical="center" wrapText="1"/>
    </xf>
    <xf numFmtId="0" fontId="10" fillId="2" borderId="18" xfId="0" applyFont="1" applyFill="1" applyBorder="1" applyAlignment="1">
      <alignment horizontal="left" vertical="center" wrapText="1"/>
    </xf>
    <xf numFmtId="0" fontId="18" fillId="0" borderId="18" xfId="0" applyFont="1" applyBorder="1" applyAlignment="1">
      <alignment horizontal="left" vertical="center" wrapText="1"/>
    </xf>
    <xf numFmtId="0" fontId="19" fillId="0" borderId="18" xfId="0" applyFont="1" applyBorder="1" applyAlignment="1">
      <alignment horizontal="left" vertical="center" wrapText="1"/>
    </xf>
    <xf numFmtId="0" fontId="18" fillId="0" borderId="18" xfId="0" quotePrefix="1" applyFont="1" applyBorder="1" applyAlignment="1">
      <alignment horizontal="left" vertical="center" wrapText="1" indent="3"/>
    </xf>
    <xf numFmtId="0" fontId="18" fillId="2" borderId="18" xfId="0" applyFont="1" applyFill="1" applyBorder="1" applyAlignment="1">
      <alignment horizontal="left" vertical="center" wrapText="1" indent="3"/>
    </xf>
    <xf numFmtId="0" fontId="10" fillId="2" borderId="18" xfId="0" applyFont="1" applyFill="1" applyBorder="1" applyAlignment="1">
      <alignment horizontal="center" vertical="center" wrapText="1"/>
    </xf>
    <xf numFmtId="0" fontId="10" fillId="2" borderId="18" xfId="0" applyFont="1" applyFill="1" applyBorder="1" applyAlignment="1">
      <alignment wrapText="1"/>
    </xf>
    <xf numFmtId="0" fontId="10" fillId="0" borderId="18" xfId="0" applyFont="1" applyBorder="1" applyAlignment="1"/>
    <xf numFmtId="0" fontId="21" fillId="0" borderId="18" xfId="0" applyFont="1" applyBorder="1" applyAlignment="1"/>
    <xf numFmtId="0" fontId="10" fillId="2" borderId="18" xfId="0" applyFont="1" applyFill="1" applyBorder="1" applyAlignment="1"/>
    <xf numFmtId="0" fontId="10" fillId="2" borderId="18" xfId="0" quotePrefix="1" applyFont="1" applyFill="1" applyBorder="1" applyAlignment="1">
      <alignment wrapText="1"/>
    </xf>
    <xf numFmtId="0" fontId="10" fillId="2" borderId="18" xfId="0" quotePrefix="1" applyFont="1" applyFill="1" applyBorder="1" applyAlignment="1"/>
    <xf numFmtId="0" fontId="21" fillId="2" borderId="18" xfId="0" applyFont="1" applyFill="1" applyBorder="1" applyAlignment="1">
      <alignment wrapText="1"/>
    </xf>
    <xf numFmtId="0" fontId="10" fillId="0" borderId="20" xfId="0" applyFont="1" applyBorder="1" applyAlignment="1">
      <alignment vertical="top" wrapText="1"/>
    </xf>
    <xf numFmtId="0" fontId="12" fillId="0" borderId="21" xfId="0" applyFont="1" applyBorder="1" applyAlignment="1">
      <alignment vertical="top" wrapText="1"/>
    </xf>
    <xf numFmtId="0" fontId="10" fillId="0" borderId="18" xfId="0" applyFont="1" applyBorder="1" applyAlignment="1">
      <alignment horizontal="left"/>
    </xf>
    <xf numFmtId="0" fontId="10" fillId="0" borderId="22" xfId="0" applyFont="1" applyBorder="1" applyAlignment="1"/>
    <xf numFmtId="0" fontId="17" fillId="2" borderId="23" xfId="0" applyFont="1" applyFill="1" applyBorder="1" applyAlignment="1">
      <alignment horizontal="left" vertical="center"/>
    </xf>
    <xf numFmtId="0" fontId="10" fillId="2" borderId="19" xfId="0" applyFont="1" applyFill="1" applyBorder="1" applyAlignment="1">
      <alignment vertical="center" wrapText="1"/>
    </xf>
    <xf numFmtId="0" fontId="10" fillId="0" borderId="18" xfId="0" quotePrefix="1" applyFont="1" applyBorder="1" applyAlignment="1">
      <alignment horizontal="left" vertical="center" wrapText="1"/>
    </xf>
    <xf numFmtId="0" fontId="15" fillId="0" borderId="18" xfId="0" applyFont="1" applyBorder="1" applyAlignment="1">
      <alignment horizontal="center"/>
    </xf>
    <xf numFmtId="0" fontId="10" fillId="0" borderId="20" xfId="0" applyFont="1" applyBorder="1" applyAlignment="1" applyProtection="1">
      <alignment vertical="top" wrapText="1"/>
      <protection hidden="1"/>
    </xf>
    <xf numFmtId="0" fontId="10" fillId="0" borderId="18" xfId="0" applyFont="1" applyBorder="1" applyAlignment="1">
      <alignment horizontal="center"/>
    </xf>
    <xf numFmtId="0" fontId="10" fillId="0" borderId="24" xfId="0" applyFont="1" applyBorder="1" applyAlignment="1">
      <alignment horizontal="left" vertical="center" wrapText="1"/>
    </xf>
    <xf numFmtId="0" fontId="10" fillId="0" borderId="3" xfId="0" applyFont="1" applyBorder="1" applyAlignment="1"/>
    <xf numFmtId="0" fontId="10" fillId="2" borderId="14" xfId="0" applyFont="1" applyFill="1" applyBorder="1" applyAlignment="1">
      <alignment horizontal="center" vertical="center" wrapText="1"/>
    </xf>
    <xf numFmtId="0" fontId="22" fillId="3" borderId="0" xfId="0" applyFont="1" applyFill="1" applyAlignment="1"/>
    <xf numFmtId="0" fontId="7" fillId="0" borderId="0" xfId="0" applyFont="1" applyAlignment="1"/>
    <xf numFmtId="0" fontId="10" fillId="2" borderId="0" xfId="0" applyFont="1" applyFill="1">
      <alignment horizontal="left" wrapText="1"/>
    </xf>
    <xf numFmtId="0" fontId="17" fillId="2" borderId="3"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7" fillId="0" borderId="0" xfId="0" applyFont="1" applyAlignment="1">
      <alignment horizontal="left" vertical="center" wrapText="1"/>
    </xf>
    <xf numFmtId="0" fontId="7" fillId="4" borderId="0" xfId="0" applyFont="1" applyFill="1" applyAlignment="1">
      <alignment horizontal="left" vertical="center" wrapText="1"/>
    </xf>
    <xf numFmtId="0" fontId="7" fillId="0" borderId="0" xfId="0" applyFont="1" applyAlignment="1">
      <alignment vertical="center" wrapText="1"/>
    </xf>
    <xf numFmtId="0" fontId="24" fillId="2" borderId="25" xfId="0" applyFont="1" applyFill="1" applyBorder="1" applyAlignment="1" applyProtection="1">
      <alignment vertical="center" wrapText="1"/>
      <protection hidden="1"/>
    </xf>
    <xf numFmtId="0" fontId="10" fillId="2" borderId="23" xfId="2" applyFont="1" applyFill="1" applyBorder="1" applyAlignment="1" applyProtection="1">
      <alignment horizontal="left" vertical="center" wrapText="1"/>
    </xf>
    <xf numFmtId="0" fontId="10" fillId="2" borderId="3" xfId="2" applyFont="1" applyFill="1" applyBorder="1" applyAlignment="1" applyProtection="1">
      <alignment horizontal="left" vertical="center" wrapText="1"/>
    </xf>
    <xf numFmtId="0" fontId="26" fillId="2" borderId="23" xfId="0" applyFont="1" applyFill="1" applyBorder="1" applyAlignment="1">
      <alignment vertical="center" wrapText="1"/>
    </xf>
    <xf numFmtId="0" fontId="26" fillId="2" borderId="2" xfId="0" applyFont="1" applyFill="1" applyBorder="1" applyAlignment="1">
      <alignment vertical="center" wrapText="1"/>
    </xf>
    <xf numFmtId="0" fontId="17" fillId="0" borderId="18" xfId="0" applyFont="1" applyBorder="1" applyAlignment="1">
      <alignment horizontal="left" vertical="center" wrapText="1"/>
    </xf>
    <xf numFmtId="0" fontId="17" fillId="0" borderId="0" xfId="0" applyFont="1" applyAlignment="1">
      <alignment horizontal="left" vertical="center" wrapText="1"/>
    </xf>
    <xf numFmtId="0" fontId="10" fillId="2" borderId="23" xfId="0" applyFont="1" applyFill="1" applyBorder="1" applyAlignment="1">
      <alignment vertical="center"/>
    </xf>
    <xf numFmtId="0" fontId="10" fillId="2" borderId="3" xfId="0" applyFont="1" applyFill="1" applyBorder="1" applyAlignment="1">
      <alignment vertical="center"/>
    </xf>
    <xf numFmtId="0" fontId="10" fillId="0" borderId="18" xfId="0" applyFont="1" applyBorder="1" applyAlignment="1">
      <alignment vertical="center"/>
    </xf>
    <xf numFmtId="0" fontId="10" fillId="2" borderId="26" xfId="0" applyFont="1" applyFill="1" applyBorder="1" applyAlignment="1">
      <alignment vertical="center"/>
    </xf>
    <xf numFmtId="0" fontId="10" fillId="2" borderId="6" xfId="0" applyFont="1" applyFill="1" applyBorder="1" applyAlignment="1">
      <alignment vertical="center"/>
    </xf>
    <xf numFmtId="0" fontId="10" fillId="2" borderId="18" xfId="0" applyFont="1" applyFill="1" applyBorder="1" applyAlignment="1">
      <alignment vertical="center"/>
    </xf>
    <xf numFmtId="0" fontId="10" fillId="2" borderId="4" xfId="0" applyFont="1" applyFill="1" applyBorder="1" applyAlignment="1">
      <alignment vertical="center"/>
    </xf>
    <xf numFmtId="0" fontId="10" fillId="2" borderId="21" xfId="0" applyFont="1" applyFill="1" applyBorder="1" applyAlignment="1">
      <alignment vertical="center"/>
    </xf>
    <xf numFmtId="0" fontId="10" fillId="2" borderId="9" xfId="0" applyFont="1" applyFill="1" applyBorder="1" applyAlignment="1">
      <alignment vertical="center"/>
    </xf>
    <xf numFmtId="0" fontId="10" fillId="2" borderId="23" xfId="0" applyFont="1" applyFill="1" applyBorder="1" applyAlignment="1">
      <alignment vertical="center" wrapText="1"/>
    </xf>
    <xf numFmtId="0" fontId="10" fillId="2" borderId="3" xfId="0" applyFont="1" applyFill="1" applyBorder="1" applyAlignment="1">
      <alignment vertical="center" wrapText="1"/>
    </xf>
    <xf numFmtId="0" fontId="22" fillId="3" borderId="18" xfId="0" applyFont="1" applyFill="1" applyBorder="1" applyAlignment="1"/>
    <xf numFmtId="0" fontId="10" fillId="2" borderId="26" xfId="0" applyFont="1" applyFill="1" applyBorder="1" applyAlignment="1">
      <alignment vertical="center" wrapText="1"/>
    </xf>
    <xf numFmtId="0" fontId="10" fillId="2" borderId="6" xfId="0" applyFont="1" applyFill="1" applyBorder="1" applyAlignment="1">
      <alignment vertical="center" wrapText="1"/>
    </xf>
    <xf numFmtId="0" fontId="10" fillId="2" borderId="2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17" fillId="0" borderId="18" xfId="0" applyFont="1" applyBorder="1" applyAlignment="1">
      <alignment horizontal="left" vertical="center"/>
    </xf>
    <xf numFmtId="0" fontId="17" fillId="0" borderId="0" xfId="0" applyFont="1" applyAlignment="1">
      <alignment horizontal="left" vertical="center"/>
    </xf>
    <xf numFmtId="0" fontId="10" fillId="0" borderId="23" xfId="0" applyFont="1" applyBorder="1" applyAlignment="1"/>
    <xf numFmtId="0" fontId="17" fillId="2" borderId="23" xfId="0" applyFont="1" applyFill="1" applyBorder="1" applyAlignment="1">
      <alignment horizontal="left" vertical="center" wrapText="1"/>
    </xf>
    <xf numFmtId="0" fontId="10" fillId="0" borderId="19" xfId="0" applyFont="1" applyBorder="1" applyAlignment="1">
      <alignment horizontal="left"/>
    </xf>
    <xf numFmtId="0" fontId="10" fillId="0" borderId="17" xfId="0" applyFont="1" applyBorder="1" applyAlignment="1">
      <alignment horizontal="left"/>
    </xf>
    <xf numFmtId="0" fontId="16" fillId="2" borderId="23" xfId="2" applyFont="1" applyFill="1" applyBorder="1" applyAlignment="1" applyProtection="1">
      <alignment horizontal="left" vertical="center" wrapText="1"/>
    </xf>
    <xf numFmtId="0" fontId="16" fillId="2" borderId="3" xfId="2" applyFont="1" applyFill="1" applyBorder="1" applyAlignment="1" applyProtection="1">
      <alignment horizontal="left" vertical="center" wrapText="1"/>
    </xf>
    <xf numFmtId="0" fontId="17" fillId="2" borderId="28"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23" xfId="0" applyFont="1" applyFill="1" applyBorder="1" applyAlignment="1">
      <alignment vertical="center" wrapText="1"/>
    </xf>
    <xf numFmtId="0" fontId="17" fillId="2" borderId="2" xfId="0" applyFont="1" applyFill="1" applyBorder="1" applyAlignment="1">
      <alignment vertical="center" wrapText="1"/>
    </xf>
    <xf numFmtId="0" fontId="10" fillId="2" borderId="0" xfId="0" applyFont="1" applyFill="1" applyAlignment="1">
      <alignment vertical="center"/>
    </xf>
    <xf numFmtId="0" fontId="10" fillId="0" borderId="18" xfId="0" applyFont="1" applyBorder="1" applyAlignment="1">
      <alignment vertical="center" wrapText="1"/>
    </xf>
    <xf numFmtId="0" fontId="10" fillId="0" borderId="4" xfId="0" applyFont="1" applyBorder="1" applyAlignment="1">
      <alignment vertical="center" wrapText="1"/>
    </xf>
    <xf numFmtId="0" fontId="17" fillId="2" borderId="20" xfId="0" applyFont="1" applyFill="1" applyBorder="1" applyAlignment="1">
      <alignment horizontal="left" vertical="center" wrapText="1"/>
    </xf>
    <xf numFmtId="0" fontId="10" fillId="0" borderId="27" xfId="0" applyFont="1" applyBorder="1" applyAlignment="1"/>
    <xf numFmtId="165" fontId="10" fillId="2" borderId="20" xfId="0" applyNumberFormat="1" applyFont="1" applyFill="1" applyBorder="1" applyAlignment="1">
      <alignment vertical="center" wrapText="1"/>
    </xf>
    <xf numFmtId="165" fontId="10" fillId="2" borderId="14" xfId="0" applyNumberFormat="1" applyFont="1" applyFill="1" applyBorder="1" applyAlignment="1">
      <alignment vertical="center" wrapText="1"/>
    </xf>
    <xf numFmtId="165" fontId="10" fillId="2" borderId="20" xfId="0" applyNumberFormat="1" applyFont="1" applyFill="1" applyBorder="1" applyAlignment="1" applyProtection="1">
      <alignment vertical="center" wrapText="1"/>
      <protection locked="0"/>
    </xf>
    <xf numFmtId="165" fontId="10" fillId="2" borderId="14" xfId="0" applyNumberFormat="1" applyFont="1" applyFill="1" applyBorder="1" applyAlignment="1" applyProtection="1">
      <alignment vertical="center" wrapText="1"/>
      <protection locked="0"/>
    </xf>
    <xf numFmtId="0" fontId="28" fillId="2" borderId="23" xfId="0" applyFont="1" applyFill="1" applyBorder="1" applyAlignment="1">
      <alignment vertical="center" wrapText="1"/>
    </xf>
    <xf numFmtId="0" fontId="28" fillId="2" borderId="2" xfId="0" applyFont="1" applyFill="1" applyBorder="1" applyAlignment="1">
      <alignment vertical="center" wrapText="1"/>
    </xf>
    <xf numFmtId="0" fontId="21" fillId="0" borderId="18" xfId="0" applyFont="1" applyBorder="1" applyAlignment="1">
      <alignment vertical="center"/>
    </xf>
    <xf numFmtId="0" fontId="21" fillId="2" borderId="26" xfId="0" applyFont="1" applyFill="1" applyBorder="1" applyAlignment="1">
      <alignment vertical="center"/>
    </xf>
    <xf numFmtId="0" fontId="21" fillId="2" borderId="6" xfId="0" applyFont="1" applyFill="1" applyBorder="1" applyAlignment="1">
      <alignment vertical="center"/>
    </xf>
    <xf numFmtId="0" fontId="10" fillId="2" borderId="27" xfId="0" applyFont="1" applyFill="1" applyBorder="1" applyAlignment="1">
      <alignment vertical="center"/>
    </xf>
    <xf numFmtId="0" fontId="10" fillId="2" borderId="13" xfId="0" applyFont="1" applyFill="1" applyBorder="1" applyAlignment="1">
      <alignment vertical="center"/>
    </xf>
    <xf numFmtId="0" fontId="13" fillId="2" borderId="19" xfId="0" applyFont="1" applyFill="1" applyBorder="1" applyAlignment="1">
      <alignment vertical="center" wrapText="1"/>
    </xf>
    <xf numFmtId="0" fontId="13" fillId="2" borderId="17" xfId="0" applyFont="1" applyFill="1" applyBorder="1" applyAlignment="1">
      <alignment vertical="center" wrapText="1"/>
    </xf>
    <xf numFmtId="0" fontId="10" fillId="2" borderId="12" xfId="0" applyFont="1" applyFill="1" applyBorder="1" applyAlignment="1">
      <alignment vertical="center" wrapText="1"/>
    </xf>
    <xf numFmtId="0" fontId="13" fillId="2" borderId="21" xfId="0" applyFont="1" applyFill="1" applyBorder="1" applyAlignment="1">
      <alignment vertical="center" wrapText="1"/>
    </xf>
    <xf numFmtId="0" fontId="13" fillId="2" borderId="10" xfId="0" applyFont="1" applyFill="1" applyBorder="1" applyAlignment="1">
      <alignment vertical="center" wrapText="1"/>
    </xf>
    <xf numFmtId="0" fontId="10" fillId="2" borderId="27" xfId="0" applyFont="1" applyFill="1" applyBorder="1" applyAlignment="1">
      <alignment vertical="center" wrapText="1"/>
    </xf>
    <xf numFmtId="0" fontId="10" fillId="2" borderId="13" xfId="0" applyFont="1" applyFill="1" applyBorder="1" applyAlignment="1">
      <alignment vertical="center" wrapText="1"/>
    </xf>
    <xf numFmtId="0" fontId="13" fillId="2" borderId="28" xfId="0" applyFont="1" applyFill="1" applyBorder="1" applyAlignment="1">
      <alignment vertical="center" wrapText="1"/>
    </xf>
    <xf numFmtId="0" fontId="13" fillId="2" borderId="16" xfId="0" applyFont="1" applyFill="1" applyBorder="1" applyAlignment="1">
      <alignment vertical="center" wrapText="1"/>
    </xf>
    <xf numFmtId="0" fontId="21" fillId="3" borderId="18" xfId="0" applyFont="1" applyFill="1" applyBorder="1" applyAlignment="1">
      <alignment vertical="center"/>
    </xf>
    <xf numFmtId="0" fontId="21" fillId="2" borderId="18" xfId="0" applyFont="1" applyFill="1" applyBorder="1" applyAlignment="1">
      <alignment vertical="center"/>
    </xf>
    <xf numFmtId="0" fontId="21" fillId="2" borderId="4" xfId="0" applyFont="1" applyFill="1" applyBorder="1" applyAlignment="1">
      <alignment vertical="center"/>
    </xf>
    <xf numFmtId="0" fontId="13" fillId="2" borderId="9" xfId="0" applyFont="1" applyFill="1" applyBorder="1" applyAlignment="1">
      <alignment vertical="center" wrapText="1"/>
    </xf>
    <xf numFmtId="0" fontId="10" fillId="2" borderId="18" xfId="0" applyFont="1" applyFill="1" applyBorder="1" applyAlignment="1">
      <alignment vertical="center" wrapText="1"/>
    </xf>
    <xf numFmtId="0" fontId="21" fillId="0" borderId="0" xfId="0" applyFont="1" applyAlignment="1">
      <alignment horizontal="left" vertical="center" wrapText="1"/>
    </xf>
    <xf numFmtId="0" fontId="21" fillId="0" borderId="18" xfId="0" applyFont="1" applyBorder="1" applyAlignment="1">
      <alignment horizontal="left" vertical="center" wrapText="1"/>
    </xf>
    <xf numFmtId="0" fontId="10" fillId="2" borderId="12" xfId="0" applyFont="1" applyFill="1" applyBorder="1" applyAlignment="1">
      <alignment vertical="center"/>
    </xf>
    <xf numFmtId="0" fontId="10" fillId="2" borderId="7" xfId="0" applyFont="1" applyFill="1" applyBorder="1" applyAlignment="1">
      <alignment vertical="center"/>
    </xf>
    <xf numFmtId="0" fontId="10" fillId="2" borderId="20" xfId="0" applyFont="1" applyFill="1" applyBorder="1" applyAlignment="1">
      <alignment vertical="center" wrapText="1"/>
    </xf>
    <xf numFmtId="0" fontId="10" fillId="2" borderId="14" xfId="0" applyFont="1" applyFill="1" applyBorder="1" applyAlignment="1">
      <alignmen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5" borderId="24"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8" xfId="0" applyFont="1" applyBorder="1" applyAlignment="1"/>
    <xf numFmtId="0" fontId="7" fillId="2" borderId="18" xfId="0" applyFont="1" applyFill="1" applyBorder="1" applyAlignment="1"/>
    <xf numFmtId="0" fontId="7" fillId="0" borderId="18" xfId="0" quotePrefix="1" applyFont="1" applyBorder="1" applyAlignment="1">
      <alignment wrapText="1"/>
    </xf>
    <xf numFmtId="0" fontId="7" fillId="0" borderId="18" xfId="0" applyFont="1" applyBorder="1" applyAlignment="1">
      <alignment horizontal="left"/>
    </xf>
    <xf numFmtId="0" fontId="7" fillId="0" borderId="27" xfId="0" applyFont="1" applyBorder="1" applyAlignment="1">
      <alignment horizontal="left"/>
    </xf>
    <xf numFmtId="0" fontId="7" fillId="0" borderId="19" xfId="0" applyFont="1" applyBorder="1" applyAlignment="1">
      <alignment horizontal="left"/>
    </xf>
    <xf numFmtId="0" fontId="7" fillId="0" borderId="19" xfId="2" applyFont="1" applyBorder="1" applyAlignment="1" applyProtection="1">
      <alignment horizontal="left"/>
    </xf>
    <xf numFmtId="0" fontId="7" fillId="0" borderId="34" xfId="0" applyFont="1" applyBorder="1" applyAlignment="1"/>
    <xf numFmtId="0" fontId="7" fillId="0" borderId="27" xfId="0" applyFont="1" applyBorder="1">
      <alignment horizontal="left" wrapText="1"/>
    </xf>
    <xf numFmtId="0" fontId="7" fillId="0" borderId="34" xfId="0" applyFont="1" applyBorder="1" applyAlignment="1">
      <alignment horizontal="left"/>
    </xf>
    <xf numFmtId="0" fontId="7" fillId="0" borderId="19" xfId="0" applyFont="1" applyBorder="1" applyAlignment="1"/>
    <xf numFmtId="0" fontId="7" fillId="0" borderId="19" xfId="0" applyFont="1" applyBorder="1">
      <alignment horizontal="left" wrapText="1"/>
    </xf>
    <xf numFmtId="0" fontId="7" fillId="0" borderId="22" xfId="0" applyFont="1" applyBorder="1">
      <alignment horizontal="left" wrapText="1"/>
    </xf>
    <xf numFmtId="0" fontId="7" fillId="0" borderId="18" xfId="0" applyFont="1" applyBorder="1">
      <alignment horizontal="left" wrapText="1"/>
    </xf>
    <xf numFmtId="0" fontId="7" fillId="0" borderId="35" xfId="0" applyFont="1" applyBorder="1" applyAlignment="1"/>
    <xf numFmtId="0" fontId="7" fillId="0" borderId="18" xfId="0" applyFont="1" applyBorder="1" applyAlignment="1">
      <alignment horizontal="left" indent="1"/>
    </xf>
    <xf numFmtId="0" fontId="7" fillId="0" borderId="18" xfId="0" applyFont="1" applyBorder="1" applyAlignment="1">
      <alignment horizontal="right"/>
    </xf>
    <xf numFmtId="0" fontId="7" fillId="0" borderId="18" xfId="0" applyFont="1" applyBorder="1" applyAlignment="1">
      <alignment horizontal="right" indent="1"/>
    </xf>
    <xf numFmtId="0" fontId="7" fillId="0" borderId="36" xfId="0" applyFont="1" applyBorder="1" applyAlignment="1"/>
    <xf numFmtId="0" fontId="7" fillId="0" borderId="27" xfId="0" applyFont="1" applyBorder="1" applyAlignment="1"/>
    <xf numFmtId="0" fontId="7" fillId="2" borderId="18" xfId="0" applyFont="1" applyFill="1" applyBorder="1" applyAlignment="1">
      <alignment horizontal="left"/>
    </xf>
    <xf numFmtId="0" fontId="7" fillId="0" borderId="18" xfId="0" quotePrefix="1" applyFont="1" applyBorder="1" applyAlignment="1">
      <alignment horizontal="left" vertical="center" wrapText="1"/>
    </xf>
    <xf numFmtId="0" fontId="7" fillId="0" borderId="0" xfId="0" quotePrefix="1" applyFont="1" applyAlignment="1">
      <alignment horizontal="left" vertical="center" wrapText="1"/>
    </xf>
    <xf numFmtId="0" fontId="7" fillId="0" borderId="18" xfId="0" quotePrefix="1" applyFont="1" applyBorder="1" applyAlignment="1"/>
    <xf numFmtId="0" fontId="7" fillId="5" borderId="0" xfId="0" applyFont="1" applyFill="1" applyAlignment="1">
      <alignment horizontal="left" vertical="center" wrapText="1"/>
    </xf>
    <xf numFmtId="0" fontId="7" fillId="5" borderId="31" xfId="0" applyFont="1" applyFill="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18" xfId="0" applyFont="1" applyBorder="1" applyAlignment="1">
      <alignment horizontal="center"/>
    </xf>
    <xf numFmtId="0" fontId="7" fillId="0" borderId="18" xfId="0" applyFont="1" applyBorder="1" applyAlignment="1">
      <alignment horizontal="center" vertical="center"/>
    </xf>
    <xf numFmtId="0" fontId="7" fillId="0" borderId="0" xfId="0" applyFont="1" applyAlignment="1">
      <alignment horizontal="center" vertical="center" wrapText="1"/>
    </xf>
    <xf numFmtId="0" fontId="10" fillId="0" borderId="0" xfId="0" applyFont="1" applyAlignment="1" applyProtection="1">
      <alignment wrapText="1"/>
      <protection locked="0"/>
    </xf>
    <xf numFmtId="0" fontId="29" fillId="2" borderId="29" xfId="0" applyFont="1" applyFill="1" applyBorder="1" applyAlignment="1" applyProtection="1">
      <alignment vertical="center" wrapText="1"/>
      <protection hidden="1"/>
    </xf>
    <xf numFmtId="0" fontId="10" fillId="0" borderId="0" xfId="0" quotePrefix="1" applyFont="1" applyAlignment="1">
      <alignment horizontal="left" vertical="center" wrapText="1"/>
    </xf>
    <xf numFmtId="0" fontId="23" fillId="0" borderId="14" xfId="0" applyFont="1" applyBorder="1" applyAlignment="1">
      <alignment horizontal="left" vertical="center" wrapText="1"/>
    </xf>
    <xf numFmtId="0" fontId="7" fillId="0" borderId="0" xfId="0" applyFont="1" applyAlignment="1">
      <alignment wrapText="1"/>
    </xf>
    <xf numFmtId="0" fontId="26" fillId="2" borderId="2" xfId="0" applyFont="1" applyFill="1" applyBorder="1" applyAlignment="1">
      <alignment horizontal="center" vertical="center" wrapText="1"/>
    </xf>
    <xf numFmtId="0" fontId="7" fillId="0" borderId="0" xfId="0" applyFont="1" applyAlignment="1">
      <alignment horizontal="center"/>
    </xf>
    <xf numFmtId="0" fontId="0" fillId="0" borderId="0" xfId="0" quotePrefix="1" applyAlignment="1">
      <alignment horizontal="left" vertical="center" wrapText="1"/>
    </xf>
    <xf numFmtId="0" fontId="10" fillId="2" borderId="18" xfId="0" applyFont="1" applyFill="1" applyBorder="1" applyAlignment="1">
      <alignment horizontal="left" vertical="top" wrapText="1"/>
    </xf>
    <xf numFmtId="0" fontId="7" fillId="6" borderId="0" xfId="0" applyFont="1" applyFill="1" applyAlignment="1">
      <alignment horizontal="left" vertical="center" wrapText="1"/>
    </xf>
    <xf numFmtId="0" fontId="18"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7"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10" fillId="4" borderId="42" xfId="0" applyFont="1" applyFill="1" applyBorder="1" applyAlignment="1">
      <alignment horizontal="center"/>
    </xf>
    <xf numFmtId="0" fontId="10" fillId="4" borderId="43" xfId="0" applyFont="1" applyFill="1" applyBorder="1" applyAlignment="1">
      <alignment horizontal="center"/>
    </xf>
    <xf numFmtId="0" fontId="10" fillId="4" borderId="44" xfId="0" applyFont="1" applyFill="1" applyBorder="1" applyAlignment="1">
      <alignment horizontal="center"/>
    </xf>
    <xf numFmtId="0" fontId="18" fillId="0" borderId="0" xfId="0" quotePrefix="1" applyFont="1" applyAlignment="1">
      <alignment horizontal="left" vertical="center" wrapText="1"/>
    </xf>
    <xf numFmtId="0" fontId="7" fillId="0" borderId="0" xfId="0" quotePrefix="1" applyFont="1" applyAlignment="1">
      <alignment horizontal="center" vertical="center" wrapText="1"/>
    </xf>
    <xf numFmtId="0" fontId="18" fillId="9" borderId="18" xfId="0" quotePrefix="1" applyFont="1" applyFill="1" applyBorder="1" applyAlignment="1">
      <alignment horizontal="left" vertical="center" wrapText="1"/>
    </xf>
    <xf numFmtId="0" fontId="10" fillId="2" borderId="4" xfId="2" applyFont="1" applyFill="1" applyBorder="1" applyAlignment="1" applyProtection="1">
      <alignment vertical="center"/>
    </xf>
    <xf numFmtId="0" fontId="18" fillId="6" borderId="0" xfId="0" quotePrefix="1" applyFont="1" applyFill="1" applyAlignment="1">
      <alignment horizontal="left" vertical="center" wrapText="1" indent="3"/>
    </xf>
    <xf numFmtId="0" fontId="18" fillId="6" borderId="18" xfId="0" quotePrefix="1" applyFont="1" applyFill="1" applyBorder="1" applyAlignment="1">
      <alignment horizontal="left" vertical="center" wrapText="1" indent="3"/>
    </xf>
    <xf numFmtId="0" fontId="19" fillId="6" borderId="0" xfId="0" applyFont="1" applyFill="1" applyAlignment="1">
      <alignment horizontal="left" vertical="center" wrapText="1"/>
    </xf>
    <xf numFmtId="0" fontId="32" fillId="0" borderId="0" xfId="0" applyFont="1">
      <alignment horizontal="left" wrapText="1"/>
    </xf>
    <xf numFmtId="0" fontId="7" fillId="4" borderId="14" xfId="0" applyFont="1" applyFill="1" applyBorder="1" applyAlignment="1">
      <alignment horizontal="center"/>
    </xf>
    <xf numFmtId="0" fontId="7" fillId="4" borderId="14" xfId="0" applyFont="1" applyFill="1" applyBorder="1" applyAlignment="1">
      <alignment horizontal="center" wrapText="1"/>
    </xf>
    <xf numFmtId="165" fontId="10" fillId="2" borderId="20" xfId="0" quotePrefix="1" applyNumberFormat="1" applyFont="1" applyFill="1" applyBorder="1" applyAlignment="1">
      <alignment vertical="center" wrapText="1"/>
    </xf>
    <xf numFmtId="0" fontId="9" fillId="2" borderId="3" xfId="0" applyFont="1" applyFill="1" applyBorder="1" applyAlignment="1">
      <alignment horizontal="left" vertical="center" wrapText="1" indent="3"/>
    </xf>
    <xf numFmtId="0" fontId="9" fillId="2" borderId="3" xfId="0" applyFont="1" applyFill="1" applyBorder="1" applyAlignment="1">
      <alignment horizontal="left" vertical="center" indent="3"/>
    </xf>
    <xf numFmtId="0" fontId="18" fillId="2" borderId="18" xfId="0" applyFont="1" applyFill="1" applyBorder="1" applyAlignment="1">
      <alignment horizontal="left" vertical="center" wrapText="1"/>
    </xf>
    <xf numFmtId="0" fontId="10" fillId="2" borderId="21" xfId="0" applyFont="1" applyFill="1" applyBorder="1" applyAlignment="1">
      <alignment vertical="center" wrapText="1"/>
    </xf>
    <xf numFmtId="0" fontId="7" fillId="0" borderId="18" xfId="0" applyFont="1" applyBorder="1" applyAlignment="1">
      <alignment wrapText="1"/>
    </xf>
    <xf numFmtId="0" fontId="22" fillId="3" borderId="18" xfId="0" applyFont="1" applyFill="1" applyBorder="1" applyAlignment="1">
      <alignment wrapText="1"/>
    </xf>
    <xf numFmtId="0" fontId="7" fillId="2" borderId="18" xfId="0" applyFont="1" applyFill="1" applyBorder="1" applyAlignment="1">
      <alignment wrapText="1"/>
    </xf>
    <xf numFmtId="0" fontId="10" fillId="0" borderId="18" xfId="0" applyFont="1" applyBorder="1" applyAlignment="1">
      <alignment wrapText="1"/>
    </xf>
    <xf numFmtId="0" fontId="21" fillId="0" borderId="18" xfId="0" applyFont="1" applyBorder="1" applyAlignment="1">
      <alignment wrapText="1"/>
    </xf>
    <xf numFmtId="0" fontId="10" fillId="0" borderId="23" xfId="0" applyFont="1" applyBorder="1" applyAlignment="1">
      <alignment wrapText="1"/>
    </xf>
    <xf numFmtId="0" fontId="7" fillId="0" borderId="19" xfId="2" applyFont="1" applyBorder="1" applyAlignment="1" applyProtection="1">
      <alignment horizontal="left" wrapText="1"/>
    </xf>
    <xf numFmtId="0" fontId="7" fillId="0" borderId="34" xfId="0" applyFont="1" applyBorder="1" applyAlignment="1">
      <alignment wrapText="1"/>
    </xf>
    <xf numFmtId="0" fontId="10" fillId="0" borderId="19" xfId="0" applyFont="1" applyBorder="1">
      <alignment horizontal="left" wrapText="1"/>
    </xf>
    <xf numFmtId="0" fontId="7" fillId="0" borderId="34" xfId="0" applyFont="1" applyBorder="1">
      <alignment horizontal="left" wrapText="1"/>
    </xf>
    <xf numFmtId="0" fontId="7" fillId="0" borderId="19" xfId="0" applyFont="1" applyBorder="1" applyAlignment="1">
      <alignment wrapText="1"/>
    </xf>
    <xf numFmtId="0" fontId="7" fillId="0" borderId="35" xfId="0" applyFont="1" applyBorder="1" applyAlignment="1">
      <alignment wrapText="1"/>
    </xf>
    <xf numFmtId="0" fontId="10" fillId="0" borderId="18" xfId="0" applyFont="1" applyBorder="1">
      <alignment horizontal="left" wrapText="1"/>
    </xf>
    <xf numFmtId="0" fontId="7" fillId="0" borderId="18" xfId="0" applyFont="1" applyBorder="1" applyAlignment="1">
      <alignment horizontal="right" wrapText="1"/>
    </xf>
    <xf numFmtId="0" fontId="10" fillId="0" borderId="22" xfId="0" applyFont="1" applyBorder="1" applyAlignment="1">
      <alignment wrapText="1"/>
    </xf>
    <xf numFmtId="0" fontId="7" fillId="0" borderId="36" xfId="0" applyFont="1" applyBorder="1" applyAlignment="1">
      <alignment wrapText="1"/>
    </xf>
    <xf numFmtId="0" fontId="10" fillId="0" borderId="27" xfId="0" applyFont="1" applyBorder="1" applyAlignment="1">
      <alignment wrapText="1"/>
    </xf>
    <xf numFmtId="0" fontId="7" fillId="0" borderId="27" xfId="0" applyFont="1" applyBorder="1" applyAlignment="1">
      <alignment wrapText="1"/>
    </xf>
    <xf numFmtId="0" fontId="7" fillId="2" borderId="18" xfId="0" applyFont="1" applyFill="1" applyBorder="1">
      <alignment horizontal="left" wrapText="1"/>
    </xf>
    <xf numFmtId="0" fontId="21" fillId="2" borderId="26" xfId="0" applyFont="1" applyFill="1" applyBorder="1" applyAlignment="1">
      <alignment vertical="center" wrapText="1"/>
    </xf>
    <xf numFmtId="0" fontId="21" fillId="0" borderId="18" xfId="0" applyFont="1" applyBorder="1" applyAlignment="1">
      <alignment vertical="center" wrapText="1"/>
    </xf>
    <xf numFmtId="0" fontId="21" fillId="3" borderId="18" xfId="0" applyFont="1" applyFill="1" applyBorder="1" applyAlignment="1">
      <alignment vertical="center" wrapText="1"/>
    </xf>
    <xf numFmtId="0" fontId="21" fillId="2" borderId="18" xfId="0" applyFont="1" applyFill="1" applyBorder="1" applyAlignment="1">
      <alignment vertical="center" wrapText="1"/>
    </xf>
    <xf numFmtId="0" fontId="21" fillId="0" borderId="18" xfId="2" applyFont="1" applyFill="1" applyBorder="1" applyAlignment="1" applyProtection="1">
      <alignment vertical="center" wrapText="1"/>
    </xf>
    <xf numFmtId="0" fontId="15" fillId="0" borderId="18" xfId="0" applyFont="1" applyBorder="1" applyAlignment="1">
      <alignment horizontal="center" wrapText="1"/>
    </xf>
    <xf numFmtId="0" fontId="10" fillId="0" borderId="18" xfId="0" applyFont="1" applyBorder="1" applyAlignment="1">
      <alignment horizontal="center" wrapText="1"/>
    </xf>
    <xf numFmtId="0" fontId="7" fillId="0" borderId="18" xfId="0" applyFont="1" applyBorder="1" applyAlignment="1">
      <alignment horizontal="center" wrapText="1"/>
    </xf>
    <xf numFmtId="0" fontId="7" fillId="0" borderId="18" xfId="0" applyFont="1" applyBorder="1" applyAlignment="1">
      <alignment horizontal="center" vertical="center" wrapText="1"/>
    </xf>
    <xf numFmtId="0" fontId="10" fillId="7" borderId="20" xfId="0" applyFont="1" applyFill="1" applyBorder="1" applyAlignment="1" applyProtection="1">
      <alignment vertical="top" wrapText="1"/>
      <protection hidden="1"/>
    </xf>
    <xf numFmtId="0" fontId="10" fillId="0" borderId="20" xfId="0" quotePrefix="1" applyFont="1" applyBorder="1" applyAlignment="1" applyProtection="1">
      <alignment vertical="top" wrapText="1"/>
      <protection hidden="1"/>
    </xf>
    <xf numFmtId="10" fontId="10" fillId="0" borderId="18" xfId="2" applyNumberFormat="1" applyFont="1" applyFill="1" applyBorder="1" applyAlignment="1" applyProtection="1">
      <alignment horizontal="left" vertical="center" wrapText="1"/>
    </xf>
    <xf numFmtId="0" fontId="21" fillId="8" borderId="18" xfId="2" applyFont="1" applyFill="1" applyBorder="1" applyAlignment="1" applyProtection="1">
      <alignment vertical="center" wrapText="1"/>
    </xf>
    <xf numFmtId="0" fontId="7" fillId="8" borderId="18" xfId="0" quotePrefix="1" applyFont="1" applyFill="1" applyBorder="1" applyAlignment="1">
      <alignment horizontal="left" vertical="center" wrapText="1"/>
    </xf>
    <xf numFmtId="10" fontId="10" fillId="8" borderId="18" xfId="2" quotePrefix="1" applyNumberFormat="1" applyFont="1" applyFill="1" applyBorder="1" applyAlignment="1" applyProtection="1">
      <alignment horizontal="left" vertical="center" wrapText="1"/>
    </xf>
    <xf numFmtId="0" fontId="7" fillId="6" borderId="0" xfId="0" quotePrefix="1" applyFont="1" applyFill="1" applyAlignment="1">
      <alignment horizontal="left" vertical="center" wrapText="1"/>
    </xf>
    <xf numFmtId="0" fontId="21" fillId="6" borderId="0" xfId="0" applyFont="1" applyFill="1" applyAlignment="1">
      <alignment horizontal="left" vertical="center" wrapText="1"/>
    </xf>
    <xf numFmtId="0" fontId="10" fillId="2" borderId="27" xfId="0" quotePrefix="1" applyFont="1" applyFill="1" applyBorder="1" applyAlignment="1">
      <alignment horizontal="center" vertical="center" wrapText="1"/>
    </xf>
    <xf numFmtId="0" fontId="10" fillId="2" borderId="13" xfId="0" quotePrefix="1" applyFont="1" applyFill="1" applyBorder="1" applyAlignment="1">
      <alignment horizontal="center" vertical="center" wrapText="1"/>
    </xf>
    <xf numFmtId="0" fontId="10" fillId="2" borderId="0" xfId="0" quotePrefix="1" applyFont="1" applyFill="1" applyAlignment="1">
      <alignment horizontal="center" vertical="center" wrapText="1"/>
    </xf>
    <xf numFmtId="0" fontId="10" fillId="2" borderId="0" xfId="0" quotePrefix="1" applyFont="1" applyFill="1" applyAlignment="1">
      <alignment horizontal="center" wrapText="1"/>
    </xf>
    <xf numFmtId="0" fontId="7" fillId="2" borderId="18" xfId="0" quotePrefix="1" applyFont="1" applyFill="1" applyBorder="1" applyAlignment="1">
      <alignment wrapText="1"/>
    </xf>
    <xf numFmtId="0" fontId="10" fillId="2" borderId="0" xfId="0" applyFont="1" applyFill="1" applyAlignment="1">
      <alignment vertical="center" wrapText="1"/>
    </xf>
    <xf numFmtId="0" fontId="7" fillId="9" borderId="0" xfId="0" applyFont="1" applyFill="1" applyAlignment="1">
      <alignment horizontal="left" vertical="center" wrapText="1"/>
    </xf>
    <xf numFmtId="0" fontId="10" fillId="0" borderId="19" xfId="2" applyFont="1" applyFill="1" applyBorder="1" applyAlignment="1" applyProtection="1">
      <alignment horizontal="left" wrapText="1"/>
    </xf>
    <xf numFmtId="0" fontId="21" fillId="0" borderId="0" xfId="0" applyFont="1" applyAlignment="1">
      <alignment vertical="center" wrapText="1"/>
    </xf>
    <xf numFmtId="0" fontId="7" fillId="9" borderId="0" xfId="0" quotePrefix="1" applyFont="1" applyFill="1" applyAlignment="1">
      <alignment horizontal="left" vertical="center" wrapText="1"/>
    </xf>
    <xf numFmtId="0" fontId="7" fillId="0" borderId="21" xfId="0" applyFont="1" applyBorder="1" applyAlignment="1">
      <alignment horizontal="left" vertical="center" wrapText="1"/>
    </xf>
    <xf numFmtId="49" fontId="7" fillId="0" borderId="0" xfId="0" applyNumberFormat="1" applyFont="1" applyAlignment="1">
      <alignment horizontal="left" vertical="center" wrapText="1"/>
    </xf>
    <xf numFmtId="165" fontId="7" fillId="0" borderId="0" xfId="0" quotePrefix="1" applyNumberFormat="1" applyFont="1" applyAlignment="1">
      <alignment horizontal="left" vertical="center" wrapText="1"/>
    </xf>
    <xf numFmtId="0" fontId="21" fillId="0" borderId="18" xfId="0" quotePrefix="1" applyFont="1" applyBorder="1" applyAlignment="1"/>
    <xf numFmtId="0" fontId="21" fillId="0" borderId="0" xfId="0" quotePrefix="1" applyFont="1" applyAlignment="1"/>
    <xf numFmtId="0" fontId="21" fillId="0" borderId="18" xfId="0" quotePrefix="1" applyFont="1" applyBorder="1" applyAlignment="1">
      <alignment wrapText="1"/>
    </xf>
    <xf numFmtId="0" fontId="10"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10" fillId="4" borderId="48" xfId="0" applyFont="1" applyFill="1" applyBorder="1" applyAlignment="1">
      <alignment horizontal="center"/>
    </xf>
    <xf numFmtId="0" fontId="0" fillId="4" borderId="49" xfId="0" applyFill="1" applyBorder="1" applyAlignment="1">
      <alignment horizontal="center"/>
    </xf>
    <xf numFmtId="0" fontId="7" fillId="0" borderId="21" xfId="0" applyFont="1" applyBorder="1" applyAlignment="1">
      <alignment horizontal="center"/>
    </xf>
    <xf numFmtId="0" fontId="10"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3" fillId="0" borderId="14" xfId="0" applyFont="1" applyBorder="1" applyAlignment="1">
      <alignment horizontal="left" vertical="center" wrapText="1"/>
    </xf>
    <xf numFmtId="0" fontId="23" fillId="0" borderId="14" xfId="0" applyFont="1" applyBorder="1" applyAlignment="1">
      <alignment horizontal="left" vertical="center"/>
    </xf>
    <xf numFmtId="0" fontId="10" fillId="0" borderId="14" xfId="0" applyFont="1" applyBorder="1" applyAlignment="1" applyProtection="1">
      <alignment vertical="top" wrapText="1"/>
      <protection hidden="1"/>
    </xf>
    <xf numFmtId="0" fontId="10"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11" fillId="11" borderId="0" xfId="3" applyFill="1" applyAlignment="1">
      <alignment vertical="center"/>
    </xf>
    <xf numFmtId="0" fontId="11" fillId="11" borderId="0" xfId="3" applyFill="1" applyAlignment="1"/>
    <xf numFmtId="0" fontId="11" fillId="0" borderId="0" xfId="3" applyAlignment="1"/>
    <xf numFmtId="0" fontId="39" fillId="11" borderId="0" xfId="3" applyFont="1" applyFill="1" applyAlignment="1">
      <alignment vertical="center"/>
    </xf>
    <xf numFmtId="0" fontId="33" fillId="11" borderId="0" xfId="3" applyFont="1" applyFill="1" applyAlignment="1">
      <alignment horizontal="right"/>
    </xf>
    <xf numFmtId="0" fontId="40" fillId="11" borderId="0" xfId="3" applyFont="1" applyFill="1" applyAlignment="1">
      <alignment vertical="center"/>
    </xf>
    <xf numFmtId="0" fontId="41" fillId="11" borderId="0" xfId="3" applyFont="1" applyFill="1" applyAlignment="1">
      <alignment horizontal="right" vertical="center"/>
    </xf>
    <xf numFmtId="14" fontId="33" fillId="0" borderId="0" xfId="3" applyNumberFormat="1" applyFont="1" applyAlignment="1">
      <alignment horizontal="right"/>
    </xf>
    <xf numFmtId="0" fontId="41" fillId="0" borderId="0" xfId="3" applyFont="1" applyAlignment="1">
      <alignment horizontal="right" vertical="center"/>
    </xf>
    <xf numFmtId="0" fontId="34" fillId="11" borderId="0" xfId="3" applyFont="1" applyFill="1" applyAlignment="1">
      <alignment horizontal="right"/>
    </xf>
    <xf numFmtId="0" fontId="42" fillId="11" borderId="0" xfId="3" applyFont="1" applyFill="1" applyAlignment="1">
      <alignment horizontal="right" vertical="center"/>
    </xf>
    <xf numFmtId="0" fontId="43" fillId="11" borderId="0" xfId="3" applyFont="1" applyFill="1" applyAlignment="1">
      <alignment vertical="center"/>
    </xf>
    <xf numFmtId="0" fontId="44" fillId="11" borderId="0" xfId="3" applyFont="1" applyFill="1" applyAlignment="1">
      <alignment vertical="center"/>
    </xf>
    <xf numFmtId="0" fontId="7" fillId="12" borderId="0" xfId="0" applyFont="1" applyFill="1" applyAlignment="1">
      <alignment horizontal="left" vertical="center" wrapText="1"/>
    </xf>
    <xf numFmtId="0" fontId="0" fillId="12" borderId="0" xfId="0" applyFill="1" applyAlignment="1">
      <alignment horizontal="center"/>
    </xf>
    <xf numFmtId="0" fontId="7" fillId="12" borderId="18" xfId="0" applyFont="1" applyFill="1" applyBorder="1" applyAlignment="1">
      <alignment horizontal="center"/>
    </xf>
    <xf numFmtId="0" fontId="0" fillId="12" borderId="0" xfId="0" applyFill="1" applyAlignment="1">
      <alignment horizontal="left" vertical="center" wrapText="1"/>
    </xf>
    <xf numFmtId="0" fontId="35" fillId="0" borderId="0" xfId="0" applyFont="1" applyAlignment="1">
      <alignment horizontal="left" vertical="center" wrapText="1"/>
    </xf>
    <xf numFmtId="0" fontId="10"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10"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5" fillId="0" borderId="0" xfId="0" applyFont="1" applyAlignment="1"/>
    <xf numFmtId="0" fontId="0" fillId="0" borderId="0" xfId="0">
      <alignment horizontal="left" wrapText="1"/>
    </xf>
    <xf numFmtId="0" fontId="10"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7" fillId="0" borderId="0" xfId="0" applyFont="1" applyAlignment="1">
      <alignment vertical="top" wrapText="1"/>
    </xf>
    <xf numFmtId="0" fontId="7" fillId="0" borderId="0" xfId="0" applyFont="1" applyAlignment="1">
      <alignment horizontal="center" vertical="center"/>
    </xf>
    <xf numFmtId="0" fontId="7" fillId="0" borderId="0" xfId="0" quotePrefix="1" applyFont="1" applyAlignment="1">
      <alignment vertical="top" wrapText="1"/>
    </xf>
    <xf numFmtId="0" fontId="7" fillId="0" borderId="0" xfId="0" applyFont="1" applyAlignment="1">
      <alignment horizontal="right"/>
    </xf>
    <xf numFmtId="0" fontId="7" fillId="4" borderId="41" xfId="0" applyFont="1" applyFill="1" applyBorder="1" applyAlignment="1">
      <alignment horizontal="center"/>
    </xf>
    <xf numFmtId="0" fontId="7" fillId="4" borderId="49" xfId="0" applyFont="1" applyFill="1" applyBorder="1" applyAlignment="1">
      <alignment horizontal="center"/>
    </xf>
    <xf numFmtId="0" fontId="7" fillId="0" borderId="0" xfId="0" applyFont="1" applyAlignment="1">
      <alignment horizontal="left"/>
    </xf>
    <xf numFmtId="0" fontId="7" fillId="0" borderId="11" xfId="0" applyFont="1" applyBorder="1" applyAlignment="1">
      <alignment horizontal="center"/>
    </xf>
    <xf numFmtId="0" fontId="7" fillId="4" borderId="28" xfId="0" applyFont="1" applyFill="1" applyBorder="1" applyAlignment="1">
      <alignment horizontal="center"/>
    </xf>
    <xf numFmtId="0" fontId="7" fillId="12" borderId="0" xfId="0" applyFont="1" applyFill="1" applyAlignment="1">
      <alignment horizontal="center"/>
    </xf>
    <xf numFmtId="0" fontId="7" fillId="2" borderId="20" xfId="2" applyFont="1" applyFill="1" applyBorder="1" applyAlignment="1" applyProtection="1">
      <alignment horizontal="left" vertical="center" wrapText="1" indent="2"/>
    </xf>
    <xf numFmtId="0" fontId="7" fillId="2" borderId="14" xfId="2" applyFont="1" applyFill="1" applyBorder="1" applyAlignment="1" applyProtection="1">
      <alignment horizontal="left" vertical="center" wrapText="1" indent="2"/>
    </xf>
    <xf numFmtId="0" fontId="7" fillId="2" borderId="20" xfId="2" applyFont="1" applyFill="1" applyBorder="1" applyAlignment="1" applyProtection="1">
      <alignment horizontal="left" vertical="center" wrapText="1"/>
    </xf>
    <xf numFmtId="0" fontId="7" fillId="2" borderId="0" xfId="0" applyFont="1" applyFill="1" applyAlignment="1"/>
    <xf numFmtId="0" fontId="7" fillId="2" borderId="0" xfId="0" quotePrefix="1" applyFont="1" applyFill="1" applyAlignment="1"/>
    <xf numFmtId="0" fontId="10" fillId="2" borderId="18" xfId="0" applyFont="1" applyFill="1" applyBorder="1" applyAlignment="1">
      <alignment horizontal="left" vertical="center"/>
    </xf>
    <xf numFmtId="0" fontId="7" fillId="0" borderId="0" xfId="0" quotePrefix="1" applyFont="1" applyAlignment="1">
      <alignment wrapText="1"/>
    </xf>
    <xf numFmtId="0" fontId="7" fillId="0" borderId="18" xfId="0" quotePrefix="1" applyFont="1" applyBorder="1" applyAlignment="1">
      <alignment vertical="center" wrapText="1"/>
    </xf>
    <xf numFmtId="0" fontId="7" fillId="0" borderId="0" xfId="0" quotePrefix="1" applyFont="1" applyAlignment="1">
      <alignment vertical="center" wrapText="1"/>
    </xf>
    <xf numFmtId="0" fontId="7" fillId="0" borderId="17" xfId="0" applyFont="1" applyBorder="1" applyAlignment="1">
      <alignment horizontal="left"/>
    </xf>
    <xf numFmtId="0" fontId="7" fillId="0" borderId="17" xfId="2" applyFont="1" applyBorder="1" applyAlignment="1" applyProtection="1">
      <alignment horizontal="left"/>
    </xf>
    <xf numFmtId="0" fontId="7" fillId="0" borderId="15" xfId="0" applyFont="1" applyBorder="1" applyAlignment="1"/>
    <xf numFmtId="0" fontId="7" fillId="0" borderId="15" xfId="0" applyFont="1" applyBorder="1" applyAlignment="1">
      <alignment horizontal="left"/>
    </xf>
    <xf numFmtId="0" fontId="10" fillId="0" borderId="27" xfId="2" applyFont="1" applyBorder="1" applyAlignment="1" applyProtection="1"/>
    <xf numFmtId="0" fontId="10" fillId="0" borderId="27" xfId="2" applyFont="1" applyBorder="1" applyAlignment="1" applyProtection="1">
      <alignment wrapText="1"/>
    </xf>
    <xf numFmtId="0" fontId="7" fillId="0" borderId="40" xfId="0" applyFont="1" applyBorder="1" applyAlignment="1"/>
    <xf numFmtId="0" fontId="7" fillId="0" borderId="18" xfId="0" applyFont="1" applyBorder="1" applyAlignment="1">
      <alignment vertical="top" wrapText="1"/>
    </xf>
    <xf numFmtId="0" fontId="7" fillId="0" borderId="5" xfId="0" applyFont="1" applyBorder="1">
      <alignment horizontal="left" wrapText="1"/>
    </xf>
    <xf numFmtId="0" fontId="7" fillId="0" borderId="4" xfId="0" applyFont="1" applyBorder="1">
      <alignment horizontal="left" wrapText="1"/>
    </xf>
    <xf numFmtId="0" fontId="7" fillId="0" borderId="18" xfId="2" applyFont="1" applyBorder="1" applyAlignment="1" applyProtection="1">
      <alignment horizontal="left" wrapText="1"/>
    </xf>
    <xf numFmtId="0" fontId="7" fillId="0" borderId="18" xfId="2" applyFont="1" applyBorder="1" applyAlignment="1" applyProtection="1">
      <alignment horizontal="left" vertical="center" wrapText="1"/>
    </xf>
    <xf numFmtId="10" fontId="7" fillId="0" borderId="18" xfId="2" applyNumberFormat="1" applyFont="1" applyBorder="1" applyAlignment="1" applyProtection="1">
      <alignment horizontal="left" vertical="center" wrapText="1"/>
    </xf>
    <xf numFmtId="10" fontId="7" fillId="0" borderId="0" xfId="2" applyNumberFormat="1" applyFont="1" applyBorder="1" applyAlignment="1" applyProtection="1">
      <alignment horizontal="left" vertical="center" wrapText="1"/>
    </xf>
    <xf numFmtId="0" fontId="7" fillId="0" borderId="5" xfId="2" applyFont="1" applyBorder="1" applyAlignment="1" applyProtection="1">
      <alignment horizontal="left" wrapText="1"/>
    </xf>
    <xf numFmtId="0" fontId="7" fillId="0" borderId="22" xfId="2" applyFont="1" applyBorder="1" applyAlignment="1" applyProtection="1">
      <alignment horizontal="left" wrapText="1"/>
    </xf>
    <xf numFmtId="0" fontId="7" fillId="0" borderId="11" xfId="0" applyFont="1" applyBorder="1">
      <alignment horizontal="left" wrapText="1"/>
    </xf>
    <xf numFmtId="0" fontId="7" fillId="0" borderId="22" xfId="0" applyFont="1" applyBorder="1" applyAlignment="1"/>
    <xf numFmtId="0" fontId="7" fillId="0" borderId="11" xfId="0" applyFont="1" applyBorder="1" applyAlignment="1"/>
    <xf numFmtId="0" fontId="7" fillId="0" borderId="46" xfId="0" applyFont="1" applyBorder="1" applyAlignment="1"/>
    <xf numFmtId="0" fontId="7" fillId="0" borderId="18" xfId="0" applyFont="1" applyBorder="1" applyAlignment="1">
      <alignment vertical="center" wrapText="1"/>
    </xf>
    <xf numFmtId="0" fontId="7" fillId="0" borderId="14" xfId="0" quotePrefix="1" applyFont="1" applyBorder="1" applyAlignment="1">
      <alignment vertical="top" wrapText="1"/>
    </xf>
    <xf numFmtId="0" fontId="7" fillId="0" borderId="0" xfId="0" applyFont="1" applyAlignment="1">
      <alignment horizontal="left" indent="1"/>
    </xf>
    <xf numFmtId="0" fontId="7" fillId="0" borderId="0" xfId="0" applyFont="1" applyAlignment="1">
      <alignment horizontal="right" indent="1"/>
    </xf>
    <xf numFmtId="0" fontId="10" fillId="0" borderId="18" xfId="2" applyFont="1" applyBorder="1" applyAlignment="1" applyProtection="1">
      <alignment horizontal="left" wrapText="1"/>
    </xf>
    <xf numFmtId="0" fontId="7" fillId="0" borderId="10" xfId="0" applyFont="1" applyBorder="1" applyAlignment="1">
      <alignment horizontal="left" vertical="center" wrapText="1"/>
    </xf>
    <xf numFmtId="0" fontId="10" fillId="0" borderId="22" xfId="2" applyFont="1" applyBorder="1" applyAlignment="1" applyProtection="1">
      <alignment horizontal="left" wrapText="1"/>
    </xf>
    <xf numFmtId="165" fontId="7" fillId="2" borderId="20" xfId="0" applyNumberFormat="1" applyFont="1" applyFill="1" applyBorder="1" applyAlignment="1">
      <alignment vertical="center" wrapText="1"/>
    </xf>
    <xf numFmtId="165" fontId="7" fillId="2" borderId="14" xfId="0" applyNumberFormat="1" applyFont="1" applyFill="1" applyBorder="1" applyAlignment="1">
      <alignment vertical="center" wrapText="1"/>
    </xf>
    <xf numFmtId="0" fontId="7" fillId="2" borderId="18" xfId="0" applyFont="1" applyFill="1" applyBorder="1" applyAlignment="1">
      <alignment vertical="center"/>
    </xf>
    <xf numFmtId="0" fontId="7" fillId="2" borderId="4" xfId="0" applyFont="1" applyFill="1" applyBorder="1" applyAlignment="1">
      <alignment vertical="center"/>
    </xf>
    <xf numFmtId="0" fontId="7" fillId="2" borderId="18" xfId="0" applyFont="1" applyFill="1" applyBorder="1" applyAlignment="1">
      <alignment vertical="center" wrapText="1"/>
    </xf>
    <xf numFmtId="0" fontId="7" fillId="0" borderId="0" xfId="0" quotePrefix="1" applyFont="1" applyAlignment="1"/>
    <xf numFmtId="0" fontId="7" fillId="0" borderId="18" xfId="0" quotePrefix="1" applyFont="1" applyBorder="1" applyAlignment="1">
      <alignment vertical="center"/>
    </xf>
    <xf numFmtId="0" fontId="7" fillId="0" borderId="0" xfId="0" quotePrefix="1" applyFont="1" applyAlignment="1">
      <alignment vertical="center"/>
    </xf>
    <xf numFmtId="0" fontId="7" fillId="2" borderId="26" xfId="0" applyFont="1" applyFill="1" applyBorder="1" applyAlignment="1">
      <alignment vertical="center"/>
    </xf>
    <xf numFmtId="0" fontId="7" fillId="2" borderId="6" xfId="0" applyFont="1" applyFill="1" applyBorder="1" applyAlignment="1">
      <alignment vertical="center"/>
    </xf>
    <xf numFmtId="0" fontId="7" fillId="2" borderId="26" xfId="0" applyFont="1" applyFill="1" applyBorder="1" applyAlignment="1">
      <alignment vertical="center" wrapText="1"/>
    </xf>
    <xf numFmtId="0" fontId="7" fillId="0" borderId="20" xfId="0" applyFont="1" applyBorder="1" applyAlignment="1" applyProtection="1">
      <alignment vertical="top" wrapText="1"/>
      <protection hidden="1"/>
    </xf>
    <xf numFmtId="0" fontId="7" fillId="0" borderId="0" xfId="0" applyFont="1" applyAlignment="1" applyProtection="1">
      <alignment wrapText="1"/>
      <protection locked="0"/>
    </xf>
    <xf numFmtId="0" fontId="7" fillId="0" borderId="20" xfId="0" applyFont="1" applyBorder="1" applyAlignment="1" applyProtection="1">
      <alignment horizontal="left" vertical="center" wrapText="1" indent="2"/>
      <protection hidden="1"/>
    </xf>
    <xf numFmtId="0" fontId="7" fillId="0" borderId="14" xfId="0" applyFont="1" applyBorder="1" applyAlignment="1" applyProtection="1">
      <alignment horizontal="left" vertical="center" wrapText="1" indent="2"/>
      <protection hidden="1"/>
    </xf>
    <xf numFmtId="0" fontId="7" fillId="0" borderId="20" xfId="0" applyFont="1" applyBorder="1" applyAlignment="1" applyProtection="1">
      <alignment horizontal="left" vertical="center" wrapText="1"/>
      <protection hidden="1"/>
    </xf>
    <xf numFmtId="0" fontId="7" fillId="0" borderId="20" xfId="0" applyFont="1" applyBorder="1" applyAlignment="1" applyProtection="1">
      <alignment horizontal="left" vertical="center" wrapText="1" indent="4"/>
      <protection hidden="1"/>
    </xf>
    <xf numFmtId="0" fontId="7" fillId="0" borderId="14" xfId="0" applyFont="1" applyBorder="1" applyAlignment="1" applyProtection="1">
      <alignment horizontal="left" vertical="center" wrapText="1" indent="4"/>
      <protection hidden="1"/>
    </xf>
    <xf numFmtId="0" fontId="7" fillId="0" borderId="14" xfId="0" applyFont="1" applyBorder="1" applyAlignment="1">
      <alignment vertical="top" wrapText="1"/>
    </xf>
    <xf numFmtId="0" fontId="7" fillId="0" borderId="14" xfId="0" quotePrefix="1" applyFont="1" applyBorder="1" applyAlignment="1">
      <alignment horizontal="center" vertical="top" wrapText="1"/>
    </xf>
    <xf numFmtId="0" fontId="7" fillId="0" borderId="14" xfId="0" applyFont="1" applyBorder="1" applyAlignment="1" applyProtection="1">
      <alignment vertical="top" wrapText="1"/>
      <protection hidden="1"/>
    </xf>
    <xf numFmtId="0" fontId="7" fillId="7" borderId="28" xfId="0" applyFont="1" applyFill="1" applyBorder="1" applyAlignment="1" applyProtection="1">
      <alignment vertical="top" wrapText="1"/>
      <protection hidden="1"/>
    </xf>
    <xf numFmtId="0" fontId="7" fillId="0" borderId="20" xfId="0" quotePrefix="1" applyFont="1" applyBorder="1" applyAlignment="1" applyProtection="1">
      <alignment vertical="top" wrapText="1"/>
      <protection hidden="1"/>
    </xf>
    <xf numFmtId="0" fontId="7" fillId="6" borderId="20" xfId="0" quotePrefix="1" applyFont="1" applyFill="1" applyBorder="1" applyAlignment="1" applyProtection="1">
      <alignment vertical="top" wrapText="1"/>
      <protection hidden="1"/>
    </xf>
    <xf numFmtId="0" fontId="7" fillId="6" borderId="14" xfId="0" applyFont="1" applyFill="1" applyBorder="1" applyAlignment="1">
      <alignment vertical="top" wrapText="1"/>
    </xf>
    <xf numFmtId="0" fontId="7" fillId="0" borderId="14" xfId="0" applyFont="1" applyBorder="1" applyAlignment="1">
      <alignment horizontal="left" vertical="center" wrapText="1"/>
    </xf>
    <xf numFmtId="0" fontId="7" fillId="0" borderId="20" xfId="0" applyFont="1" applyBorder="1" applyAlignment="1" applyProtection="1">
      <alignment horizontal="left" vertical="top" wrapText="1" indent="2"/>
      <protection hidden="1"/>
    </xf>
    <xf numFmtId="0" fontId="7" fillId="0" borderId="14" xfId="0" applyFont="1" applyBorder="1" applyAlignment="1" applyProtection="1">
      <alignment horizontal="left" vertical="top" wrapText="1" indent="2"/>
      <protection hidden="1"/>
    </xf>
    <xf numFmtId="0" fontId="7" fillId="0" borderId="20" xfId="0" applyFont="1" applyBorder="1" applyAlignment="1" applyProtection="1">
      <alignment horizontal="left" vertical="top" wrapText="1"/>
      <protection hidden="1"/>
    </xf>
    <xf numFmtId="0" fontId="7" fillId="6" borderId="18" xfId="0" quotePrefix="1" applyFont="1" applyFill="1" applyBorder="1" applyAlignment="1">
      <alignment vertical="center" wrapText="1"/>
    </xf>
    <xf numFmtId="0" fontId="7" fillId="0" borderId="24" xfId="0" applyFont="1" applyBorder="1" applyAlignment="1">
      <alignment horizontal="left" vertical="center" wrapText="1"/>
    </xf>
    <xf numFmtId="0" fontId="7" fillId="12" borderId="31" xfId="0" applyFont="1" applyFill="1" applyBorder="1" applyAlignment="1">
      <alignment horizontal="center"/>
    </xf>
    <xf numFmtId="0" fontId="7" fillId="12" borderId="18" xfId="0" applyFont="1" applyFill="1" applyBorder="1" applyAlignment="1">
      <alignment horizontal="center" wrapText="1"/>
    </xf>
    <xf numFmtId="0" fontId="7" fillId="0" borderId="10" xfId="0" applyFont="1" applyBorder="1" applyAlignment="1">
      <alignment horizontal="center"/>
    </xf>
    <xf numFmtId="0" fontId="7" fillId="0" borderId="21" xfId="0" applyFont="1" applyBorder="1" applyAlignment="1">
      <alignment horizontal="center" wrapText="1"/>
    </xf>
    <xf numFmtId="0" fontId="7" fillId="0" borderId="22" xfId="0" applyFont="1" applyBorder="1" applyAlignment="1">
      <alignment horizontal="center"/>
    </xf>
    <xf numFmtId="0" fontId="7" fillId="0" borderId="22" xfId="0" applyFont="1" applyBorder="1" applyAlignment="1">
      <alignment horizontal="center" wrapText="1"/>
    </xf>
    <xf numFmtId="0" fontId="7" fillId="0" borderId="0" xfId="0" applyFont="1" applyAlignment="1">
      <alignment horizontal="center" wrapText="1"/>
    </xf>
    <xf numFmtId="49" fontId="7" fillId="0" borderId="5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0" fontId="7" fillId="0" borderId="0" xfId="0" applyFont="1" applyAlignment="1">
      <alignment horizontal="left" vertical="center"/>
    </xf>
    <xf numFmtId="0" fontId="7" fillId="0" borderId="16" xfId="0" applyFont="1" applyBorder="1" applyAlignment="1">
      <alignment horizontal="left" vertical="center" wrapText="1"/>
    </xf>
    <xf numFmtId="0" fontId="7" fillId="8" borderId="0" xfId="0" applyFont="1" applyFill="1" applyAlignment="1">
      <alignment horizontal="left" vertical="center" wrapText="1"/>
    </xf>
    <xf numFmtId="0" fontId="48" fillId="0" borderId="0" xfId="4" applyFont="1" applyAlignment="1">
      <alignment horizontal="left" vertical="center"/>
    </xf>
    <xf numFmtId="0" fontId="6" fillId="0" borderId="0" xfId="4" applyAlignment="1">
      <alignment horizontal="center" vertical="center" wrapText="1"/>
    </xf>
    <xf numFmtId="0" fontId="49" fillId="0" borderId="0" xfId="4" applyFont="1" applyAlignment="1">
      <alignment horizontal="center" vertical="center"/>
    </xf>
    <xf numFmtId="0" fontId="6" fillId="0" borderId="0" xfId="4"/>
    <xf numFmtId="0" fontId="6" fillId="0" borderId="54" xfId="4" applyBorder="1" applyAlignment="1">
      <alignment horizontal="center" vertical="center" wrapText="1"/>
    </xf>
    <xf numFmtId="0" fontId="50" fillId="0" borderId="0" xfId="4" applyFont="1" applyAlignment="1">
      <alignment vertical="center" wrapText="1"/>
    </xf>
    <xf numFmtId="0" fontId="51" fillId="14" borderId="48" xfId="4" applyFont="1" applyFill="1" applyBorder="1" applyAlignment="1">
      <alignment horizontal="center" vertical="center" wrapText="1"/>
    </xf>
    <xf numFmtId="0" fontId="52" fillId="14" borderId="55" xfId="4" applyFont="1" applyFill="1" applyBorder="1" applyAlignment="1">
      <alignment horizontal="center" vertical="center" wrapText="1"/>
    </xf>
    <xf numFmtId="0" fontId="52" fillId="0" borderId="0" xfId="4" applyFont="1" applyAlignment="1">
      <alignment horizontal="center" vertical="center" wrapText="1"/>
    </xf>
    <xf numFmtId="0" fontId="50" fillId="0" borderId="0" xfId="4" applyFont="1" applyAlignment="1">
      <alignment horizontal="center" vertical="center" wrapText="1"/>
    </xf>
    <xf numFmtId="0" fontId="50" fillId="15" borderId="56" xfId="4" applyFont="1" applyFill="1" applyBorder="1" applyAlignment="1">
      <alignment horizontal="center" vertical="center" wrapText="1"/>
    </xf>
    <xf numFmtId="0" fontId="53" fillId="0" borderId="0" xfId="4" applyFont="1" applyAlignment="1">
      <alignment horizontal="center" vertical="center" wrapText="1"/>
    </xf>
    <xf numFmtId="0" fontId="54" fillId="0" borderId="57" xfId="5" quotePrefix="1" applyFill="1" applyBorder="1" applyAlignment="1">
      <alignment horizontal="center" vertical="center" wrapText="1"/>
    </xf>
    <xf numFmtId="0" fontId="54" fillId="0" borderId="57" xfId="5" applyFill="1" applyBorder="1" applyAlignment="1">
      <alignment horizontal="center" vertical="center" wrapText="1"/>
    </xf>
    <xf numFmtId="0" fontId="54" fillId="0" borderId="58" xfId="5" quotePrefix="1" applyFill="1" applyBorder="1" applyAlignment="1">
      <alignment horizontal="center" vertical="center" wrapText="1"/>
    </xf>
    <xf numFmtId="0" fontId="54" fillId="0" borderId="0" xfId="5" quotePrefix="1" applyFill="1" applyBorder="1" applyAlignment="1">
      <alignment horizontal="center" vertical="center" wrapText="1"/>
    </xf>
    <xf numFmtId="0" fontId="50" fillId="15" borderId="0" xfId="4" applyFont="1" applyFill="1" applyAlignment="1">
      <alignment horizontal="center" vertical="center" wrapText="1"/>
    </xf>
    <xf numFmtId="0" fontId="53" fillId="15" borderId="0" xfId="4" applyFont="1" applyFill="1" applyAlignment="1">
      <alignment horizontal="center" vertical="center" wrapText="1"/>
    </xf>
    <xf numFmtId="0" fontId="6" fillId="15" borderId="0" xfId="4" applyFill="1" applyAlignment="1">
      <alignment horizontal="center" vertical="center" wrapText="1"/>
    </xf>
    <xf numFmtId="0" fontId="47" fillId="0" borderId="0" xfId="4" applyFont="1" applyAlignment="1">
      <alignment horizontal="center" vertical="center" wrapText="1"/>
    </xf>
    <xf numFmtId="0" fontId="55" fillId="0" borderId="0" xfId="4" applyFont="1" applyAlignment="1">
      <alignment horizontal="center" vertical="center" wrapText="1"/>
    </xf>
    <xf numFmtId="0" fontId="54" fillId="0" borderId="0" xfId="5" applyAlignment="1" applyProtection="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6" fillId="0" borderId="0" xfId="4" quotePrefix="1" applyAlignment="1">
      <alignment horizontal="center" vertical="center" wrapText="1"/>
    </xf>
    <xf numFmtId="0" fontId="52" fillId="0" borderId="0" xfId="4" quotePrefix="1" applyFont="1" applyAlignment="1">
      <alignment horizontal="center" vertical="center" wrapText="1"/>
    </xf>
    <xf numFmtId="0" fontId="54" fillId="0" borderId="0" xfId="5" applyFill="1" applyBorder="1" applyAlignment="1">
      <alignment horizontal="center" vertical="center" wrapText="1"/>
    </xf>
    <xf numFmtId="0" fontId="58" fillId="0" borderId="0" xfId="5" quotePrefix="1" applyFont="1" applyFill="1" applyBorder="1" applyAlignment="1">
      <alignment horizontal="center" vertical="center" wrapText="1"/>
    </xf>
    <xf numFmtId="0" fontId="59" fillId="0" borderId="0" xfId="4" quotePrefix="1" applyFont="1" applyAlignment="1">
      <alignment horizontal="center" vertical="center" wrapText="1"/>
    </xf>
    <xf numFmtId="0" fontId="59" fillId="14" borderId="0" xfId="4" applyFont="1" applyFill="1" applyAlignment="1">
      <alignment horizontal="center" vertical="center" wrapText="1"/>
    </xf>
    <xf numFmtId="0" fontId="60" fillId="14" borderId="0" xfId="4" quotePrefix="1" applyFont="1" applyFill="1" applyAlignment="1">
      <alignment horizontal="center" vertical="center" wrapText="1"/>
    </xf>
    <xf numFmtId="0" fontId="53" fillId="14" borderId="0" xfId="4" applyFont="1" applyFill="1" applyAlignment="1">
      <alignment horizontal="center" vertical="center" wrapText="1"/>
    </xf>
    <xf numFmtId="0" fontId="47" fillId="14" borderId="0" xfId="4" applyFont="1" applyFill="1" applyAlignment="1">
      <alignment horizontal="center" vertical="center" wrapText="1"/>
    </xf>
    <xf numFmtId="166" fontId="6" fillId="0" borderId="0" xfId="4" applyNumberFormat="1" applyAlignment="1">
      <alignment horizontal="center" vertical="center" wrapText="1"/>
    </xf>
    <xf numFmtId="0" fontId="56" fillId="0" borderId="0" xfId="4" quotePrefix="1" applyFont="1" applyAlignment="1">
      <alignment horizontal="center" vertical="center" wrapText="1"/>
    </xf>
    <xf numFmtId="167" fontId="6" fillId="0" borderId="0" xfId="4" applyNumberFormat="1" applyAlignment="1">
      <alignment horizontal="center" vertical="center" wrapText="1"/>
    </xf>
    <xf numFmtId="2" fontId="6" fillId="0" borderId="0" xfId="4" applyNumberFormat="1" applyAlignment="1">
      <alignment horizontal="center" vertical="center" wrapText="1"/>
    </xf>
    <xf numFmtId="0" fontId="59"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3" fontId="6" fillId="0" borderId="0" xfId="4" quotePrefix="1" applyNumberFormat="1" applyAlignment="1">
      <alignment horizontal="center" vertical="center" wrapText="1"/>
    </xf>
    <xf numFmtId="168" fontId="6" fillId="0" borderId="0" xfId="4" quotePrefix="1" applyNumberFormat="1" applyAlignment="1">
      <alignment horizontal="center" vertical="center" wrapText="1"/>
    </xf>
    <xf numFmtId="10" fontId="6" fillId="0" borderId="0" xfId="4" quotePrefix="1" applyNumberFormat="1" applyAlignment="1">
      <alignment horizontal="center" vertical="center" wrapText="1"/>
    </xf>
    <xf numFmtId="0" fontId="6"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6" fillId="0" borderId="0" xfId="4" applyFont="1" applyAlignment="1">
      <alignment horizontal="right" vertical="center" wrapText="1"/>
    </xf>
    <xf numFmtId="167" fontId="46" fillId="0" borderId="0" xfId="4" applyNumberFormat="1" applyFont="1" applyAlignment="1">
      <alignment horizontal="center" vertical="center" wrapText="1"/>
    </xf>
    <xf numFmtId="0" fontId="46"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61" fillId="14" borderId="0" xfId="4" quotePrefix="1" applyFont="1" applyFill="1" applyAlignment="1">
      <alignment horizontal="center" vertical="center" wrapText="1"/>
    </xf>
    <xf numFmtId="0" fontId="47" fillId="14" borderId="0" xfId="4" quotePrefix="1" applyFont="1" applyFill="1" applyAlignment="1">
      <alignment horizontal="center" vertical="center" wrapText="1"/>
    </xf>
    <xf numFmtId="0" fontId="55" fillId="14" borderId="0" xfId="4" applyFont="1" applyFill="1" applyAlignment="1">
      <alignment horizontal="center" vertical="center" wrapText="1"/>
    </xf>
    <xf numFmtId="0" fontId="62" fillId="14" borderId="0" xfId="4" applyFont="1" applyFill="1" applyAlignment="1">
      <alignment horizontal="center" vertical="center" wrapText="1"/>
    </xf>
    <xf numFmtId="169" fontId="6" fillId="0" borderId="0" xfId="4" applyNumberFormat="1" applyAlignment="1">
      <alignment horizontal="center" vertical="center" wrapText="1"/>
    </xf>
    <xf numFmtId="0" fontId="47" fillId="0" borderId="0" xfId="4" quotePrefix="1" applyFont="1" applyAlignment="1">
      <alignment horizontal="center" vertical="center" wrapText="1"/>
    </xf>
    <xf numFmtId="167" fontId="6" fillId="0" borderId="0" xfId="4" quotePrefix="1" applyNumberFormat="1" applyAlignment="1">
      <alignment horizontal="center" vertical="center" wrapText="1"/>
    </xf>
    <xf numFmtId="0" fontId="56" fillId="0" borderId="0" xfId="4" quotePrefix="1" applyFont="1" applyAlignment="1">
      <alignment horizontal="right" vertical="center" wrapText="1"/>
    </xf>
    <xf numFmtId="168" fontId="47" fillId="0" borderId="0" xfId="4" applyNumberFormat="1" applyFont="1" applyAlignment="1">
      <alignment horizontal="center" vertical="center" wrapText="1"/>
    </xf>
    <xf numFmtId="168" fontId="47" fillId="0" borderId="0" xfId="4" quotePrefix="1" applyNumberFormat="1" applyFont="1" applyAlignment="1">
      <alignment horizontal="center" vertical="center" wrapText="1"/>
    </xf>
    <xf numFmtId="169" fontId="47" fillId="0" borderId="0" xfId="4" applyNumberFormat="1" applyFont="1" applyAlignment="1">
      <alignment horizontal="center" vertical="center" wrapText="1"/>
    </xf>
    <xf numFmtId="0" fontId="61" fillId="14" borderId="0" xfId="4" applyFont="1" applyFill="1" applyAlignment="1">
      <alignment horizontal="center" vertical="center" wrapText="1"/>
    </xf>
    <xf numFmtId="0" fontId="6" fillId="0" borderId="0" xfId="4" applyAlignment="1">
      <alignment horizontal="right" vertical="center" wrapText="1"/>
    </xf>
    <xf numFmtId="167" fontId="56" fillId="0" borderId="0" xfId="4" quotePrefix="1" applyNumberFormat="1" applyFont="1" applyAlignment="1">
      <alignment horizontal="right" vertical="center" wrapText="1"/>
    </xf>
    <xf numFmtId="0" fontId="6" fillId="0" borderId="0" xfId="4" applyAlignment="1">
      <alignment horizontal="center"/>
    </xf>
    <xf numFmtId="0" fontId="63" fillId="0" borderId="0" xfId="4" applyFont="1" applyAlignment="1">
      <alignment horizontal="left" vertical="center"/>
    </xf>
    <xf numFmtId="0" fontId="63" fillId="0" borderId="0" xfId="4" applyFont="1" applyAlignment="1">
      <alignment horizontal="center" vertical="center" wrapText="1"/>
    </xf>
    <xf numFmtId="0" fontId="64" fillId="0" borderId="0" xfId="4" applyFont="1" applyAlignment="1">
      <alignment horizontal="center" vertical="center" wrapText="1"/>
    </xf>
    <xf numFmtId="9" fontId="52" fillId="0" borderId="0" xfId="6" applyFont="1" applyFill="1" applyBorder="1" applyAlignment="1">
      <alignment horizontal="center" vertical="center" wrapText="1"/>
    </xf>
    <xf numFmtId="0" fontId="65" fillId="0" borderId="0" xfId="4" applyFont="1" applyAlignment="1">
      <alignment horizontal="center" vertical="center" wrapText="1"/>
    </xf>
    <xf numFmtId="0" fontId="54" fillId="0" borderId="0" xfId="5" applyAlignment="1">
      <alignment horizontal="center"/>
    </xf>
    <xf numFmtId="0" fontId="57" fillId="0" borderId="0" xfId="4" quotePrefix="1" applyFont="1" applyAlignment="1">
      <alignment horizontal="center" vertical="center" wrapText="1"/>
    </xf>
    <xf numFmtId="0" fontId="57" fillId="0" borderId="0" xfId="4" applyFont="1" applyAlignment="1">
      <alignment horizontal="right" vertical="center" wrapText="1"/>
    </xf>
    <xf numFmtId="0" fontId="54" fillId="0" borderId="57" xfId="5" applyFill="1" applyBorder="1" applyAlignment="1" applyProtection="1">
      <alignment horizontal="center" vertical="center" wrapText="1"/>
    </xf>
    <xf numFmtId="0" fontId="54" fillId="0" borderId="57" xfId="5" quotePrefix="1" applyFill="1" applyBorder="1" applyAlignment="1" applyProtection="1">
      <alignment horizontal="right" vertical="center" wrapText="1"/>
    </xf>
    <xf numFmtId="0" fontId="54" fillId="0" borderId="58" xfId="5" quotePrefix="1" applyFill="1" applyBorder="1" applyAlignment="1" applyProtection="1">
      <alignment horizontal="right" vertical="center" wrapText="1"/>
    </xf>
    <xf numFmtId="0" fontId="54"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6" fillId="0" borderId="0" xfId="4" applyNumberFormat="1" applyAlignment="1">
      <alignment horizontal="center" vertical="center" wrapText="1"/>
    </xf>
    <xf numFmtId="0" fontId="66" fillId="0" borderId="0" xfId="4" applyFont="1" applyAlignment="1">
      <alignment horizontal="center" vertical="center" wrapText="1"/>
    </xf>
    <xf numFmtId="168" fontId="66" fillId="0" borderId="0" xfId="6" applyNumberFormat="1" applyFont="1" applyFill="1" applyBorder="1" applyAlignment="1" applyProtection="1">
      <alignment horizontal="center" vertical="center" wrapText="1"/>
    </xf>
    <xf numFmtId="4" fontId="6" fillId="0" borderId="0" xfId="4" applyNumberFormat="1"/>
    <xf numFmtId="9" fontId="0" fillId="0" borderId="0" xfId="6" applyFont="1"/>
    <xf numFmtId="170" fontId="0" fillId="0" borderId="0" xfId="6" applyNumberFormat="1" applyFont="1"/>
    <xf numFmtId="0" fontId="60" fillId="14" borderId="0" xfId="4" applyFont="1" applyFill="1" applyAlignment="1">
      <alignment horizontal="center" vertical="center" wrapText="1"/>
    </xf>
    <xf numFmtId="168" fontId="52" fillId="0" borderId="0" xfId="6" applyNumberFormat="1" applyFont="1" applyFill="1" applyBorder="1" applyAlignment="1" applyProtection="1">
      <alignment horizontal="center" vertical="center" wrapText="1"/>
    </xf>
    <xf numFmtId="9" fontId="56" fillId="0" borderId="0" xfId="6" applyFont="1" applyFill="1" applyBorder="1" applyAlignment="1" applyProtection="1">
      <alignment horizontal="center" vertical="center" wrapText="1"/>
    </xf>
    <xf numFmtId="9" fontId="57" fillId="0" borderId="0" xfId="6" applyFont="1" applyFill="1" applyBorder="1" applyAlignment="1" applyProtection="1">
      <alignment horizontal="center" vertical="center" wrapText="1"/>
    </xf>
    <xf numFmtId="0" fontId="59" fillId="16" borderId="0" xfId="4" applyFont="1" applyFill="1" applyAlignment="1">
      <alignment horizontal="center" vertical="center" wrapText="1"/>
    </xf>
    <xf numFmtId="0" fontId="67" fillId="16" borderId="0" xfId="4" quotePrefix="1" applyFont="1" applyFill="1" applyAlignment="1">
      <alignment horizontal="center" vertical="center" wrapText="1"/>
    </xf>
    <xf numFmtId="0" fontId="47" fillId="16" borderId="0" xfId="4" applyFont="1" applyFill="1" applyAlignment="1">
      <alignment horizontal="center" vertical="center" wrapText="1"/>
    </xf>
    <xf numFmtId="0" fontId="61" fillId="0" borderId="0" xfId="4" quotePrefix="1" applyFont="1" applyAlignment="1">
      <alignment horizontal="center" vertical="center" wrapText="1"/>
    </xf>
    <xf numFmtId="0" fontId="59" fillId="0" borderId="0" xfId="4" applyFont="1" applyAlignment="1">
      <alignment horizontal="center" vertical="center" wrapText="1"/>
    </xf>
    <xf numFmtId="168" fontId="52" fillId="0" borderId="0" xfId="4" quotePrefix="1" applyNumberFormat="1" applyFont="1" applyAlignment="1">
      <alignment horizontal="center" vertical="center" wrapText="1"/>
    </xf>
    <xf numFmtId="9" fontId="52"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6" fillId="0" borderId="0" xfId="4" applyNumberFormat="1" applyAlignment="1">
      <alignment horizontal="center" vertical="center" wrapText="1"/>
    </xf>
    <xf numFmtId="168" fontId="46" fillId="0" borderId="0" xfId="6" applyNumberFormat="1" applyFont="1" applyFill="1" applyBorder="1" applyAlignment="1" applyProtection="1">
      <alignment horizontal="center" vertical="center" wrapText="1"/>
    </xf>
    <xf numFmtId="168" fontId="52" fillId="0" borderId="0" xfId="4" applyNumberFormat="1" applyFont="1" applyAlignment="1">
      <alignment horizontal="center" vertical="center" wrapText="1"/>
    </xf>
    <xf numFmtId="0" fontId="6" fillId="0" borderId="0" xfId="4" quotePrefix="1" applyAlignment="1">
      <alignment horizontal="center"/>
    </xf>
    <xf numFmtId="168" fontId="52" fillId="0" borderId="0" xfId="6" applyNumberFormat="1" applyFont="1" applyAlignment="1">
      <alignment horizontal="center" vertical="center" wrapText="1"/>
    </xf>
    <xf numFmtId="0" fontId="5" fillId="0" borderId="0" xfId="4" quotePrefix="1" applyFont="1" applyAlignment="1">
      <alignment horizontal="right" vertical="center" wrapText="1"/>
    </xf>
    <xf numFmtId="0" fontId="4" fillId="0" borderId="0" xfId="4" quotePrefix="1" applyFont="1" applyAlignment="1">
      <alignment horizontal="center" vertical="center" wrapText="1"/>
    </xf>
    <xf numFmtId="0" fontId="68" fillId="0" borderId="0" xfId="2" applyFont="1" applyAlignment="1" applyProtection="1">
      <alignment horizontal="center" vertical="center" wrapText="1"/>
    </xf>
    <xf numFmtId="0" fontId="69" fillId="0" borderId="0" xfId="4" applyFont="1" applyAlignment="1">
      <alignment horizontal="center" vertical="center" wrapText="1"/>
    </xf>
    <xf numFmtId="9" fontId="6" fillId="0" borderId="0" xfId="7" applyFont="1" applyAlignment="1">
      <alignment horizontal="center" vertical="center" wrapText="1"/>
    </xf>
    <xf numFmtId="1" fontId="6" fillId="0" borderId="0" xfId="1" applyNumberFormat="1" applyFont="1" applyAlignment="1">
      <alignment horizontal="center" vertical="center" wrapText="1"/>
    </xf>
    <xf numFmtId="10" fontId="52" fillId="0" borderId="0" xfId="4" applyNumberFormat="1" applyFont="1" applyAlignment="1">
      <alignment horizontal="center" vertical="center" wrapText="1"/>
    </xf>
    <xf numFmtId="3" fontId="6" fillId="0" borderId="0" xfId="4" applyNumberFormat="1"/>
    <xf numFmtId="1" fontId="6" fillId="0" borderId="0" xfId="4" applyNumberFormat="1"/>
    <xf numFmtId="168" fontId="7" fillId="0" borderId="0" xfId="6" applyNumberFormat="1" applyFont="1" applyFill="1" applyBorder="1" applyAlignment="1" applyProtection="1">
      <alignment horizontal="center" vertical="center" wrapText="1"/>
    </xf>
    <xf numFmtId="10" fontId="0" fillId="0" borderId="0" xfId="6" applyNumberFormat="1" applyFont="1" applyFill="1" applyBorder="1" applyAlignment="1" applyProtection="1">
      <alignment horizontal="center" vertical="center" wrapText="1"/>
    </xf>
    <xf numFmtId="171" fontId="0" fillId="0" borderId="0" xfId="6" applyNumberFormat="1" applyFont="1" applyFill="1" applyBorder="1" applyAlignment="1" applyProtection="1">
      <alignment horizontal="center" vertical="center" wrapText="1"/>
    </xf>
    <xf numFmtId="166" fontId="6" fillId="0" borderId="0" xfId="4" applyNumberFormat="1" applyFill="1" applyAlignment="1">
      <alignment horizontal="center" vertical="center" wrapText="1"/>
    </xf>
    <xf numFmtId="167" fontId="6" fillId="0" borderId="0" xfId="4" applyNumberFormat="1" applyFill="1" applyAlignment="1">
      <alignment horizontal="center" vertical="center" wrapText="1"/>
    </xf>
    <xf numFmtId="0" fontId="6" fillId="0" borderId="0" xfId="4" applyFill="1" applyAlignment="1">
      <alignment horizontal="center" vertical="center" wrapText="1"/>
    </xf>
    <xf numFmtId="3" fontId="6" fillId="0" borderId="0" xfId="4" quotePrefix="1" applyNumberFormat="1" applyFill="1" applyAlignment="1">
      <alignment horizontal="center" vertical="center" wrapText="1"/>
    </xf>
    <xf numFmtId="168" fontId="6" fillId="0" borderId="0" xfId="4" quotePrefix="1" applyNumberFormat="1" applyFill="1" applyAlignment="1">
      <alignment horizontal="center" vertical="center" wrapText="1"/>
    </xf>
    <xf numFmtId="10" fontId="6" fillId="0" borderId="0" xfId="4" quotePrefix="1" applyNumberFormat="1" applyFill="1" applyAlignment="1">
      <alignment horizontal="center" vertical="center" wrapText="1"/>
    </xf>
    <xf numFmtId="169" fontId="6" fillId="0" borderId="0" xfId="4" applyNumberFormat="1" applyFill="1" applyAlignment="1">
      <alignment horizontal="center" vertical="center" wrapText="1"/>
    </xf>
    <xf numFmtId="0" fontId="47" fillId="0" borderId="0" xfId="4" applyFont="1" applyFill="1" applyAlignment="1">
      <alignment horizontal="center" vertical="center" wrapText="1"/>
    </xf>
    <xf numFmtId="169" fontId="47" fillId="0" borderId="0" xfId="4" applyNumberFormat="1" applyFont="1" applyFill="1" applyAlignment="1">
      <alignment horizontal="center" vertical="center" wrapText="1"/>
    </xf>
    <xf numFmtId="167" fontId="6" fillId="0" borderId="0" xfId="4" quotePrefix="1" applyNumberFormat="1" applyFill="1" applyAlignment="1">
      <alignment horizontal="center" vertical="center" wrapText="1"/>
    </xf>
    <xf numFmtId="2" fontId="6" fillId="0" borderId="0" xfId="4" applyNumberFormat="1" applyFill="1" applyAlignment="1">
      <alignment horizontal="center" vertical="center" wrapText="1"/>
    </xf>
    <xf numFmtId="168" fontId="6" fillId="0" borderId="0" xfId="4" applyNumberFormat="1" applyFill="1" applyAlignment="1">
      <alignment horizontal="center" vertical="center" wrapText="1"/>
    </xf>
    <xf numFmtId="0" fontId="6" fillId="0" borderId="0" xfId="4" applyFill="1"/>
    <xf numFmtId="1" fontId="6" fillId="0" borderId="0" xfId="4" applyNumberFormat="1" applyFill="1" applyAlignment="1">
      <alignment horizontal="center" vertical="center" wrapText="1"/>
    </xf>
    <xf numFmtId="9" fontId="6" fillId="0" borderId="0" xfId="7" applyFont="1" applyFill="1" applyAlignment="1">
      <alignment horizontal="center" vertical="center" wrapText="1"/>
    </xf>
    <xf numFmtId="3" fontId="6" fillId="0" borderId="0" xfId="4" applyNumberFormat="1" applyFill="1" applyAlignment="1">
      <alignment horizontal="center" vertical="center" wrapText="1"/>
    </xf>
    <xf numFmtId="0" fontId="3" fillId="0" borderId="0" xfId="4" applyFont="1" applyFill="1" applyAlignment="1">
      <alignment horizontal="center" vertical="center" wrapText="1"/>
    </xf>
    <xf numFmtId="168" fontId="6" fillId="0" borderId="0" xfId="7" quotePrefix="1" applyNumberFormat="1" applyFont="1" applyFill="1" applyAlignment="1">
      <alignment horizontal="center" vertical="center" wrapText="1"/>
    </xf>
    <xf numFmtId="0" fontId="71" fillId="0" borderId="0" xfId="0" applyFont="1" applyAlignment="1">
      <alignment horizontal="left"/>
    </xf>
    <xf numFmtId="0" fontId="72" fillId="0" borderId="0" xfId="0" applyFont="1" applyAlignment="1">
      <alignment horizontal="left"/>
    </xf>
    <xf numFmtId="168" fontId="6" fillId="0" borderId="0" xfId="4" applyNumberFormat="1"/>
    <xf numFmtId="172" fontId="6" fillId="0" borderId="0" xfId="4" applyNumberFormat="1" applyAlignment="1">
      <alignment horizontal="center" vertical="center" wrapText="1"/>
    </xf>
    <xf numFmtId="173" fontId="6" fillId="0" borderId="0" xfId="4" applyNumberFormat="1" applyAlignment="1">
      <alignment horizontal="center" vertical="center" wrapText="1"/>
    </xf>
    <xf numFmtId="168" fontId="6" fillId="0" borderId="0" xfId="7" applyNumberFormat="1" applyFont="1" applyAlignment="1">
      <alignment horizontal="center" vertical="center" wrapText="1"/>
    </xf>
    <xf numFmtId="168" fontId="1" fillId="0" borderId="0" xfId="7" applyNumberFormat="1" applyFont="1" applyAlignment="1">
      <alignment horizontal="center" vertical="center" wrapText="1"/>
    </xf>
    <xf numFmtId="14" fontId="2" fillId="0" borderId="0" xfId="4" applyNumberFormat="1" applyFont="1" applyFill="1" applyAlignment="1">
      <alignment horizontal="center" vertical="center" wrapText="1"/>
    </xf>
    <xf numFmtId="0" fontId="38" fillId="13" borderId="0" xfId="0" applyFont="1" applyFill="1" applyAlignment="1">
      <alignment horizontal="center" vertical="center" wrapText="1"/>
    </xf>
    <xf numFmtId="0" fontId="7" fillId="10" borderId="21"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0" borderId="0" xfId="0" applyFont="1" applyAlignment="1">
      <alignment horizontal="left"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7" fillId="10" borderId="53" xfId="0" applyFont="1" applyFill="1" applyBorder="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9L2162" TargetMode="External"/><Relationship Id="rId2" Type="http://schemas.openxmlformats.org/officeDocument/2006/relationships/hyperlink" Target="https://www.bawaggroup.com/BAWAGGROUP/IR/EN/Funding/covered_bonds/395104/mortage-covered.html" TargetMode="External"/><Relationship Id="rId1" Type="http://schemas.openxmlformats.org/officeDocument/2006/relationships/hyperlink" Target="https://www.bawaggroup.co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theme="3" tint="0.39997558519241921"/>
  </sheetPr>
  <dimension ref="A1:G412"/>
  <sheetViews>
    <sheetView tabSelected="1" workbookViewId="0">
      <selection activeCell="C69" sqref="C69"/>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42">
        <v>45657</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ht="30">
      <c r="A30" s="405" t="s">
        <v>70</v>
      </c>
      <c r="B30" s="428" t="s">
        <v>71</v>
      </c>
      <c r="C30" s="430" t="s">
        <v>72</v>
      </c>
      <c r="E30" s="429"/>
      <c r="F30" s="429"/>
    </row>
    <row r="31" spans="1:7">
      <c r="A31" s="405" t="s">
        <v>73</v>
      </c>
      <c r="B31" s="431"/>
      <c r="E31" s="429"/>
      <c r="F31" s="429"/>
    </row>
    <row r="32" spans="1:7">
      <c r="A32" s="405" t="s">
        <v>74</v>
      </c>
      <c r="B32" s="431"/>
      <c r="E32" s="429"/>
      <c r="F32" s="429"/>
    </row>
    <row r="33" spans="1:7">
      <c r="A33" s="405" t="s">
        <v>75</v>
      </c>
      <c r="B33" s="431"/>
      <c r="E33" s="429"/>
      <c r="F33" s="429"/>
    </row>
    <row r="34" spans="1:7">
      <c r="A34" s="405" t="s">
        <v>76</v>
      </c>
      <c r="B34" s="431"/>
      <c r="E34" s="429"/>
      <c r="F34" s="429"/>
    </row>
    <row r="35" spans="1:7">
      <c r="A35" s="405" t="s">
        <v>77</v>
      </c>
      <c r="B35" s="432"/>
      <c r="E35" s="429"/>
      <c r="F35" s="429"/>
    </row>
    <row r="36" spans="1:7" ht="18.75">
      <c r="A36" s="420"/>
      <c r="B36" s="420" t="s">
        <v>36</v>
      </c>
      <c r="C36" s="420"/>
      <c r="D36" s="421"/>
      <c r="E36" s="421"/>
      <c r="F36" s="421"/>
      <c r="G36" s="422"/>
    </row>
    <row r="37" spans="1:7">
      <c r="A37" s="433"/>
      <c r="B37" s="434" t="s">
        <v>78</v>
      </c>
      <c r="C37" s="433" t="s">
        <v>79</v>
      </c>
      <c r="D37" s="435"/>
      <c r="E37" s="435"/>
      <c r="F37" s="435"/>
      <c r="G37" s="436"/>
    </row>
    <row r="38" spans="1:7">
      <c r="A38" s="405" t="s">
        <v>80</v>
      </c>
      <c r="B38" s="428" t="s">
        <v>14</v>
      </c>
      <c r="C38" s="517">
        <v>11296094262.57</v>
      </c>
      <c r="D38" s="405"/>
      <c r="E38" s="405"/>
      <c r="F38" s="428"/>
    </row>
    <row r="39" spans="1:7">
      <c r="A39" s="405" t="s">
        <v>81</v>
      </c>
      <c r="B39" s="428" t="s">
        <v>15</v>
      </c>
      <c r="C39" s="517">
        <v>10358409313.809999</v>
      </c>
      <c r="D39" s="405"/>
      <c r="E39" s="405"/>
      <c r="F39" s="428"/>
    </row>
    <row r="40" spans="1:7">
      <c r="A40" s="405" t="s">
        <v>82</v>
      </c>
      <c r="B40" s="438" t="s">
        <v>83</v>
      </c>
      <c r="C40" s="518" t="s">
        <v>84</v>
      </c>
      <c r="D40" s="405"/>
      <c r="E40" s="405"/>
      <c r="F40" s="428"/>
    </row>
    <row r="41" spans="1:7">
      <c r="A41" s="405" t="s">
        <v>85</v>
      </c>
      <c r="B41" s="438" t="s">
        <v>86</v>
      </c>
      <c r="C41" s="518" t="s">
        <v>84</v>
      </c>
      <c r="D41" s="405"/>
      <c r="E41" s="405"/>
      <c r="F41" s="428"/>
    </row>
    <row r="42" spans="1:7">
      <c r="A42" s="405" t="s">
        <v>87</v>
      </c>
      <c r="B42" s="428" t="s">
        <v>16</v>
      </c>
      <c r="C42" s="437">
        <v>10615577500.086199</v>
      </c>
      <c r="D42" s="440"/>
      <c r="E42" s="405"/>
      <c r="F42" s="428"/>
    </row>
    <row r="43" spans="1:7">
      <c r="A43" s="405" t="s">
        <v>88</v>
      </c>
      <c r="B43" s="428" t="s">
        <v>89</v>
      </c>
      <c r="C43" s="405" t="s">
        <v>84</v>
      </c>
      <c r="D43" s="405"/>
      <c r="E43" s="405"/>
      <c r="F43" s="428"/>
    </row>
    <row r="44" spans="1:7">
      <c r="A44" s="433"/>
      <c r="B44" s="434" t="s">
        <v>90</v>
      </c>
      <c r="C44" s="441" t="s">
        <v>91</v>
      </c>
      <c r="D44" s="433" t="s">
        <v>92</v>
      </c>
      <c r="E44" s="435"/>
      <c r="F44" s="436" t="s">
        <v>93</v>
      </c>
      <c r="G44" s="436" t="s">
        <v>94</v>
      </c>
    </row>
    <row r="45" spans="1:7">
      <c r="A45" s="405" t="s">
        <v>95</v>
      </c>
      <c r="B45" s="428" t="s">
        <v>96</v>
      </c>
      <c r="C45" s="442">
        <v>0.02</v>
      </c>
      <c r="D45" s="442">
        <v>9.0524029351674917E-2</v>
      </c>
      <c r="E45" s="442"/>
      <c r="F45" s="442">
        <v>0.02</v>
      </c>
      <c r="G45" s="405" t="s">
        <v>84</v>
      </c>
    </row>
    <row r="46" spans="1:7" ht="30">
      <c r="A46" s="405" t="s">
        <v>97</v>
      </c>
      <c r="B46" s="428" t="s">
        <v>98</v>
      </c>
      <c r="C46" s="442">
        <v>2.0965399193741741E-2</v>
      </c>
      <c r="D46" s="442">
        <v>9.0524029351674917E-2</v>
      </c>
      <c r="E46" s="442"/>
      <c r="F46" s="442">
        <v>2.0965399193741741E-2</v>
      </c>
      <c r="G46" s="443" t="s">
        <v>84</v>
      </c>
    </row>
    <row r="47" spans="1:7">
      <c r="A47" s="405" t="s">
        <v>99</v>
      </c>
      <c r="B47" s="426" t="s">
        <v>100</v>
      </c>
      <c r="C47" s="442"/>
      <c r="D47" s="442"/>
      <c r="E47" s="442"/>
      <c r="F47" s="442"/>
      <c r="G47" s="443"/>
    </row>
    <row r="48" spans="1:7">
      <c r="A48" s="405" t="s">
        <v>101</v>
      </c>
      <c r="B48" s="426" t="s">
        <v>102</v>
      </c>
      <c r="C48" s="443"/>
      <c r="D48" s="443"/>
      <c r="E48" s="443"/>
      <c r="F48" s="443"/>
      <c r="G48" s="443"/>
    </row>
    <row r="49" spans="1:7">
      <c r="A49" s="405" t="s">
        <v>103</v>
      </c>
      <c r="B49" s="426"/>
      <c r="C49" s="443"/>
      <c r="D49" s="443"/>
      <c r="E49" s="443"/>
      <c r="F49" s="443"/>
      <c r="G49" s="443"/>
    </row>
    <row r="50" spans="1:7">
      <c r="A50" s="405" t="s">
        <v>104</v>
      </c>
      <c r="B50" s="426"/>
      <c r="C50" s="443"/>
      <c r="D50" s="443"/>
      <c r="E50" s="443"/>
      <c r="F50" s="443"/>
      <c r="G50" s="443"/>
    </row>
    <row r="51" spans="1:7">
      <c r="A51" s="405" t="s">
        <v>105</v>
      </c>
      <c r="B51" s="426"/>
      <c r="C51" s="443"/>
      <c r="D51" s="443"/>
      <c r="E51" s="443"/>
      <c r="F51" s="443"/>
      <c r="G51" s="443"/>
    </row>
    <row r="52" spans="1:7">
      <c r="A52" s="433"/>
      <c r="B52" s="434" t="s">
        <v>106</v>
      </c>
      <c r="C52" s="433" t="s">
        <v>79</v>
      </c>
      <c r="D52" s="433"/>
      <c r="E52" s="435"/>
      <c r="F52" s="436" t="s">
        <v>107</v>
      </c>
      <c r="G52" s="436"/>
    </row>
    <row r="53" spans="1:7">
      <c r="A53" s="405" t="s">
        <v>108</v>
      </c>
      <c r="B53" s="428" t="s">
        <v>109</v>
      </c>
      <c r="C53" s="517">
        <v>11296094262.57</v>
      </c>
      <c r="D53" s="519"/>
      <c r="E53" s="520"/>
      <c r="F53" s="521">
        <v>1</v>
      </c>
      <c r="G53" s="522"/>
    </row>
    <row r="54" spans="1:7">
      <c r="A54" s="405" t="s">
        <v>110</v>
      </c>
      <c r="B54" s="428" t="s">
        <v>111</v>
      </c>
      <c r="C54" s="517">
        <v>0</v>
      </c>
      <c r="D54" s="519"/>
      <c r="E54" s="520"/>
      <c r="F54" s="521">
        <v>0</v>
      </c>
      <c r="G54" s="522"/>
    </row>
    <row r="55" spans="1:7">
      <c r="A55" s="405" t="s">
        <v>112</v>
      </c>
      <c r="B55" s="428" t="s">
        <v>113</v>
      </c>
      <c r="C55" s="518">
        <v>0</v>
      </c>
      <c r="D55" s="519"/>
      <c r="E55" s="520"/>
      <c r="F55" s="521">
        <v>0</v>
      </c>
      <c r="G55" s="522"/>
    </row>
    <row r="56" spans="1:7">
      <c r="A56" s="405" t="s">
        <v>114</v>
      </c>
      <c r="B56" s="428" t="s">
        <v>115</v>
      </c>
      <c r="C56" s="518">
        <v>0</v>
      </c>
      <c r="D56" s="519"/>
      <c r="E56" s="520"/>
      <c r="F56" s="521">
        <v>0</v>
      </c>
      <c r="G56" s="522"/>
    </row>
    <row r="57" spans="1:7">
      <c r="A57" s="405" t="s">
        <v>116</v>
      </c>
      <c r="B57" s="405" t="s">
        <v>117</v>
      </c>
      <c r="C57" s="518">
        <v>0</v>
      </c>
      <c r="D57" s="519"/>
      <c r="E57" s="520"/>
      <c r="F57" s="521">
        <v>0</v>
      </c>
      <c r="G57" s="522"/>
    </row>
    <row r="58" spans="1:7">
      <c r="A58" s="405" t="s">
        <v>118</v>
      </c>
      <c r="B58" s="447" t="s">
        <v>119</v>
      </c>
      <c r="C58" s="517">
        <v>11296094262.57</v>
      </c>
      <c r="D58" s="520"/>
      <c r="E58" s="520"/>
      <c r="F58" s="521">
        <v>1</v>
      </c>
      <c r="G58" s="522"/>
    </row>
    <row r="59" spans="1:7">
      <c r="A59" s="405" t="s">
        <v>120</v>
      </c>
      <c r="B59" s="449" t="s">
        <v>121</v>
      </c>
      <c r="C59" s="518"/>
      <c r="D59" s="519"/>
      <c r="E59" s="520"/>
      <c r="F59" s="521">
        <v>0</v>
      </c>
      <c r="G59" s="522"/>
    </row>
    <row r="60" spans="1:7">
      <c r="A60" s="405" t="s">
        <v>122</v>
      </c>
      <c r="B60" s="449" t="s">
        <v>121</v>
      </c>
      <c r="C60" s="518"/>
      <c r="D60" s="519"/>
      <c r="E60" s="520"/>
      <c r="F60" s="521">
        <v>0</v>
      </c>
      <c r="G60" s="522"/>
    </row>
    <row r="61" spans="1:7">
      <c r="A61" s="405" t="s">
        <v>123</v>
      </c>
      <c r="B61" s="449" t="s">
        <v>121</v>
      </c>
      <c r="C61" s="518"/>
      <c r="D61" s="519"/>
      <c r="E61" s="520"/>
      <c r="F61" s="521">
        <v>0</v>
      </c>
      <c r="G61" s="522"/>
    </row>
    <row r="62" spans="1:7">
      <c r="A62" s="405" t="s">
        <v>124</v>
      </c>
      <c r="B62" s="449" t="s">
        <v>121</v>
      </c>
      <c r="C62" s="518"/>
      <c r="D62" s="519"/>
      <c r="E62" s="520"/>
      <c r="F62" s="521">
        <v>0</v>
      </c>
      <c r="G62" s="522"/>
    </row>
    <row r="63" spans="1:7">
      <c r="A63" s="405" t="s">
        <v>125</v>
      </c>
      <c r="B63" s="449" t="s">
        <v>121</v>
      </c>
      <c r="C63" s="518"/>
      <c r="D63" s="519"/>
      <c r="E63" s="520"/>
      <c r="F63" s="521">
        <v>0</v>
      </c>
      <c r="G63" s="522"/>
    </row>
    <row r="64" spans="1:7">
      <c r="A64" s="405" t="s">
        <v>126</v>
      </c>
      <c r="B64" s="449" t="s">
        <v>121</v>
      </c>
      <c r="C64" s="450"/>
      <c r="D64" s="451"/>
      <c r="E64" s="451"/>
      <c r="F64" s="445">
        <v>0</v>
      </c>
      <c r="G64" s="452"/>
    </row>
    <row r="65" spans="1:7">
      <c r="A65" s="436"/>
      <c r="B65" s="453" t="s">
        <v>19</v>
      </c>
      <c r="C65" s="454" t="s">
        <v>127</v>
      </c>
      <c r="D65" s="454" t="s">
        <v>128</v>
      </c>
      <c r="E65" s="455"/>
      <c r="F65" s="436" t="s">
        <v>129</v>
      </c>
      <c r="G65" s="456" t="s">
        <v>130</v>
      </c>
    </row>
    <row r="66" spans="1:7">
      <c r="A66" s="405" t="s">
        <v>131</v>
      </c>
      <c r="B66" s="428" t="s">
        <v>17</v>
      </c>
      <c r="C66" s="523">
        <v>13.30315186063417</v>
      </c>
      <c r="D66" s="457" t="s">
        <v>84</v>
      </c>
      <c r="E66" s="423"/>
      <c r="F66" s="506" t="s">
        <v>84</v>
      </c>
      <c r="G66" s="457" t="s">
        <v>84</v>
      </c>
    </row>
    <row r="67" spans="1:7">
      <c r="A67" s="405"/>
      <c r="B67" s="428"/>
      <c r="C67" s="519"/>
      <c r="D67" s="405"/>
      <c r="E67" s="423"/>
      <c r="F67" s="458"/>
    </row>
    <row r="68" spans="1:7">
      <c r="A68" s="405"/>
      <c r="B68" s="428" t="s">
        <v>18</v>
      </c>
      <c r="C68" s="524"/>
      <c r="D68" s="423"/>
      <c r="E68" s="423"/>
      <c r="F68" s="423"/>
      <c r="G68" s="423"/>
    </row>
    <row r="69" spans="1:7">
      <c r="A69" s="405"/>
      <c r="B69" s="428" t="s">
        <v>132</v>
      </c>
      <c r="C69" s="519"/>
      <c r="D69" s="405"/>
      <c r="E69" s="423"/>
      <c r="F69" s="423"/>
    </row>
    <row r="70" spans="1:7">
      <c r="A70" s="405" t="s">
        <v>133</v>
      </c>
      <c r="B70" s="428" t="s">
        <v>134</v>
      </c>
      <c r="C70" s="517">
        <v>131084672.06442544</v>
      </c>
      <c r="D70" s="439" t="s">
        <v>84</v>
      </c>
      <c r="E70" s="428"/>
      <c r="F70" s="445">
        <v>1.5515934419621985E-2</v>
      </c>
      <c r="G70" s="439" t="s">
        <v>84</v>
      </c>
    </row>
    <row r="71" spans="1:7">
      <c r="A71" s="405" t="s">
        <v>135</v>
      </c>
      <c r="B71" s="428" t="s">
        <v>136</v>
      </c>
      <c r="C71" s="517">
        <v>27793212.703364778</v>
      </c>
      <c r="D71" s="439" t="s">
        <v>84</v>
      </c>
      <c r="E71" s="428"/>
      <c r="F71" s="445">
        <v>8.5348166692830168E-3</v>
      </c>
      <c r="G71" s="439" t="s">
        <v>84</v>
      </c>
    </row>
    <row r="72" spans="1:7">
      <c r="A72" s="405" t="s">
        <v>137</v>
      </c>
      <c r="B72" s="428" t="s">
        <v>138</v>
      </c>
      <c r="C72" s="517">
        <v>35381142.052652583</v>
      </c>
      <c r="D72" s="439" t="s">
        <v>84</v>
      </c>
      <c r="E72" s="428"/>
      <c r="F72" s="445">
        <v>5.1717750809770037E-3</v>
      </c>
      <c r="G72" s="439" t="s">
        <v>84</v>
      </c>
    </row>
    <row r="73" spans="1:7">
      <c r="A73" s="405" t="s">
        <v>139</v>
      </c>
      <c r="B73" s="428" t="s">
        <v>140</v>
      </c>
      <c r="C73" s="517">
        <v>50221323.188301779</v>
      </c>
      <c r="D73" s="439" t="s">
        <v>84</v>
      </c>
      <c r="E73" s="428"/>
      <c r="F73" s="445">
        <v>5.3019912876344152E-3</v>
      </c>
      <c r="G73" s="439" t="s">
        <v>84</v>
      </c>
    </row>
    <row r="74" spans="1:7">
      <c r="A74" s="405" t="s">
        <v>141</v>
      </c>
      <c r="B74" s="428" t="s">
        <v>142</v>
      </c>
      <c r="C74" s="517">
        <v>51963808.697341226</v>
      </c>
      <c r="D74" s="439" t="s">
        <v>84</v>
      </c>
      <c r="E74" s="428"/>
      <c r="F74" s="445">
        <v>7.6365420904770907E-3</v>
      </c>
      <c r="G74" s="439" t="s">
        <v>84</v>
      </c>
    </row>
    <row r="75" spans="1:7">
      <c r="A75" s="405" t="s">
        <v>143</v>
      </c>
      <c r="B75" s="428" t="s">
        <v>144</v>
      </c>
      <c r="C75" s="517">
        <v>488585094.10965538</v>
      </c>
      <c r="D75" s="439" t="s">
        <v>84</v>
      </c>
      <c r="E75" s="428"/>
      <c r="F75" s="445">
        <v>5.734165679554503E-2</v>
      </c>
      <c r="G75" s="439" t="s">
        <v>84</v>
      </c>
    </row>
    <row r="76" spans="1:7">
      <c r="A76" s="405" t="s">
        <v>145</v>
      </c>
      <c r="B76" s="428" t="s">
        <v>146</v>
      </c>
      <c r="C76" s="517">
        <v>10511065009.754259</v>
      </c>
      <c r="D76" s="439" t="s">
        <v>84</v>
      </c>
      <c r="E76" s="428"/>
      <c r="F76" s="445">
        <v>0.90049728365646153</v>
      </c>
      <c r="G76" s="439" t="s">
        <v>84</v>
      </c>
    </row>
    <row r="77" spans="1:7">
      <c r="A77" s="405" t="s">
        <v>147</v>
      </c>
      <c r="B77" s="447" t="s">
        <v>119</v>
      </c>
      <c r="C77" s="517">
        <v>11296094262.57</v>
      </c>
      <c r="D77" s="459">
        <v>0</v>
      </c>
      <c r="E77" s="428"/>
      <c r="F77" s="445">
        <v>1</v>
      </c>
      <c r="G77" s="459">
        <v>0</v>
      </c>
    </row>
    <row r="78" spans="1:7">
      <c r="A78" s="405" t="s">
        <v>148</v>
      </c>
      <c r="B78" s="460" t="s">
        <v>149</v>
      </c>
      <c r="C78" s="459"/>
      <c r="D78" s="459"/>
      <c r="E78" s="428"/>
      <c r="F78" s="445"/>
      <c r="G78" s="445" t="s">
        <v>150</v>
      </c>
    </row>
    <row r="79" spans="1:7">
      <c r="A79" s="405" t="s">
        <v>151</v>
      </c>
      <c r="B79" s="460" t="s">
        <v>152</v>
      </c>
      <c r="C79" s="459"/>
      <c r="D79" s="459"/>
      <c r="E79" s="428"/>
      <c r="F79" s="445"/>
      <c r="G79" s="445" t="s">
        <v>150</v>
      </c>
    </row>
    <row r="80" spans="1:7">
      <c r="A80" s="405" t="s">
        <v>153</v>
      </c>
      <c r="B80" s="460" t="s">
        <v>154</v>
      </c>
      <c r="C80" s="459"/>
      <c r="D80" s="459"/>
      <c r="E80" s="428"/>
      <c r="F80" s="445"/>
      <c r="G80" s="445" t="s">
        <v>150</v>
      </c>
    </row>
    <row r="81" spans="1:7">
      <c r="A81" s="405" t="s">
        <v>155</v>
      </c>
      <c r="B81" s="460" t="s">
        <v>156</v>
      </c>
      <c r="C81" s="459"/>
      <c r="D81" s="459"/>
      <c r="E81" s="428"/>
      <c r="F81" s="445"/>
      <c r="G81" s="445" t="s">
        <v>150</v>
      </c>
    </row>
    <row r="82" spans="1:7">
      <c r="A82" s="405" t="s">
        <v>157</v>
      </c>
      <c r="B82" s="460" t="s">
        <v>158</v>
      </c>
      <c r="C82" s="459"/>
      <c r="D82" s="459"/>
      <c r="E82" s="428"/>
      <c r="F82" s="445"/>
      <c r="G82" s="445" t="s">
        <v>150</v>
      </c>
    </row>
    <row r="83" spans="1:7">
      <c r="A83" s="405" t="s">
        <v>159</v>
      </c>
      <c r="B83" s="460"/>
      <c r="C83" s="444"/>
      <c r="D83" s="444"/>
      <c r="E83" s="428"/>
      <c r="F83" s="446"/>
      <c r="G83" s="446"/>
    </row>
    <row r="84" spans="1:7">
      <c r="A84" s="405" t="s">
        <v>160</v>
      </c>
      <c r="B84" s="460"/>
      <c r="C84" s="444"/>
      <c r="D84" s="444"/>
      <c r="E84" s="428"/>
      <c r="F84" s="446"/>
      <c r="G84" s="446"/>
    </row>
    <row r="85" spans="1:7">
      <c r="A85" s="405" t="s">
        <v>161</v>
      </c>
      <c r="B85" s="460"/>
      <c r="C85" s="444"/>
      <c r="D85" s="444"/>
      <c r="E85" s="428"/>
      <c r="F85" s="446"/>
      <c r="G85" s="446"/>
    </row>
    <row r="86" spans="1:7">
      <c r="A86" s="405" t="s">
        <v>162</v>
      </c>
      <c r="B86" s="447"/>
      <c r="C86" s="444"/>
      <c r="D86" s="444"/>
      <c r="E86" s="428"/>
      <c r="F86" s="446"/>
      <c r="G86" s="446" t="s">
        <v>150</v>
      </c>
    </row>
    <row r="87" spans="1:7">
      <c r="A87" s="405" t="s">
        <v>163</v>
      </c>
      <c r="B87" s="460"/>
      <c r="C87" s="444"/>
      <c r="D87" s="444"/>
      <c r="E87" s="428"/>
      <c r="F87" s="446"/>
      <c r="G87" s="446" t="s">
        <v>150</v>
      </c>
    </row>
    <row r="88" spans="1:7">
      <c r="A88" s="436"/>
      <c r="B88" s="453" t="s">
        <v>21</v>
      </c>
      <c r="C88" s="454" t="s">
        <v>164</v>
      </c>
      <c r="D88" s="454" t="s">
        <v>165</v>
      </c>
      <c r="E88" s="455"/>
      <c r="F88" s="436" t="s">
        <v>166</v>
      </c>
      <c r="G88" s="436" t="s">
        <v>167</v>
      </c>
    </row>
    <row r="89" spans="1:7">
      <c r="A89" s="405" t="s">
        <v>168</v>
      </c>
      <c r="B89" s="428" t="s">
        <v>169</v>
      </c>
      <c r="C89" s="523">
        <v>5.7658872879845813</v>
      </c>
      <c r="D89" s="457" t="s">
        <v>84</v>
      </c>
      <c r="E89" s="423"/>
      <c r="F89" s="458"/>
      <c r="G89" s="461"/>
    </row>
    <row r="90" spans="1:7">
      <c r="A90" s="405"/>
      <c r="B90" s="428"/>
      <c r="C90" s="523"/>
      <c r="D90" s="457"/>
      <c r="E90" s="423"/>
      <c r="F90" s="462"/>
      <c r="G90" s="461"/>
    </row>
    <row r="91" spans="1:7">
      <c r="A91" s="405"/>
      <c r="B91" s="428" t="s">
        <v>20</v>
      </c>
      <c r="C91" s="525"/>
      <c r="D91" s="463"/>
      <c r="E91" s="423"/>
      <c r="F91" s="461"/>
      <c r="G91" s="461"/>
    </row>
    <row r="92" spans="1:7">
      <c r="A92" s="405" t="s">
        <v>170</v>
      </c>
      <c r="B92" s="428" t="s">
        <v>132</v>
      </c>
      <c r="C92" s="523"/>
      <c r="D92" s="457"/>
      <c r="E92" s="423"/>
      <c r="F92" s="461"/>
      <c r="G92" s="461"/>
    </row>
    <row r="93" spans="1:7">
      <c r="A93" s="405" t="s">
        <v>171</v>
      </c>
      <c r="B93" s="428" t="s">
        <v>134</v>
      </c>
      <c r="C93" s="517">
        <v>0</v>
      </c>
      <c r="D93" s="439" t="s">
        <v>84</v>
      </c>
      <c r="E93" s="428"/>
      <c r="F93" s="445">
        <v>0</v>
      </c>
      <c r="G93" s="439" t="s">
        <v>84</v>
      </c>
    </row>
    <row r="94" spans="1:7">
      <c r="A94" s="405" t="s">
        <v>172</v>
      </c>
      <c r="B94" s="428" t="s">
        <v>136</v>
      </c>
      <c r="C94" s="517">
        <v>898746281.34000003</v>
      </c>
      <c r="D94" s="439" t="s">
        <v>84</v>
      </c>
      <c r="E94" s="428"/>
      <c r="F94" s="445">
        <v>8.6764893538410062E-2</v>
      </c>
      <c r="G94" s="439" t="s">
        <v>84</v>
      </c>
    </row>
    <row r="95" spans="1:7">
      <c r="A95" s="405" t="s">
        <v>173</v>
      </c>
      <c r="B95" s="428" t="s">
        <v>138</v>
      </c>
      <c r="C95" s="517">
        <v>765608633.83000004</v>
      </c>
      <c r="D95" s="439" t="s">
        <v>84</v>
      </c>
      <c r="E95" s="428"/>
      <c r="F95" s="445">
        <v>7.3911795782126324E-2</v>
      </c>
      <c r="G95" s="439" t="s">
        <v>84</v>
      </c>
    </row>
    <row r="96" spans="1:7">
      <c r="A96" s="405" t="s">
        <v>174</v>
      </c>
      <c r="B96" s="428" t="s">
        <v>140</v>
      </c>
      <c r="C96" s="517">
        <v>1461245218.8699999</v>
      </c>
      <c r="D96" s="439" t="s">
        <v>84</v>
      </c>
      <c r="E96" s="428"/>
      <c r="F96" s="445">
        <v>0.14106849561561965</v>
      </c>
      <c r="G96" s="439" t="s">
        <v>84</v>
      </c>
    </row>
    <row r="97" spans="1:7">
      <c r="A97" s="405" t="s">
        <v>175</v>
      </c>
      <c r="B97" s="428" t="s">
        <v>142</v>
      </c>
      <c r="C97" s="517">
        <v>1850000000</v>
      </c>
      <c r="D97" s="439" t="s">
        <v>84</v>
      </c>
      <c r="E97" s="428"/>
      <c r="F97" s="445">
        <v>0.17859885084223787</v>
      </c>
      <c r="G97" s="439" t="s">
        <v>84</v>
      </c>
    </row>
    <row r="98" spans="1:7">
      <c r="A98" s="405" t="s">
        <v>176</v>
      </c>
      <c r="B98" s="428" t="s">
        <v>144</v>
      </c>
      <c r="C98" s="517">
        <v>4382809179.7700005</v>
      </c>
      <c r="D98" s="439" t="s">
        <v>84</v>
      </c>
      <c r="E98" s="428"/>
      <c r="F98" s="445">
        <v>0.42311604484742338</v>
      </c>
      <c r="G98" s="439" t="s">
        <v>84</v>
      </c>
    </row>
    <row r="99" spans="1:7">
      <c r="A99" s="405" t="s">
        <v>177</v>
      </c>
      <c r="B99" s="428" t="s">
        <v>146</v>
      </c>
      <c r="C99" s="517">
        <v>1000000000</v>
      </c>
      <c r="D99" s="439" t="s">
        <v>84</v>
      </c>
      <c r="E99" s="428"/>
      <c r="F99" s="445">
        <v>9.6539919374182631E-2</v>
      </c>
      <c r="G99" s="439" t="s">
        <v>84</v>
      </c>
    </row>
    <row r="100" spans="1:7">
      <c r="A100" s="405" t="s">
        <v>178</v>
      </c>
      <c r="B100" s="447" t="s">
        <v>119</v>
      </c>
      <c r="C100" s="517">
        <v>10358409313.810001</v>
      </c>
      <c r="D100" s="459">
        <v>0</v>
      </c>
      <c r="E100" s="428"/>
      <c r="F100" s="445">
        <v>1</v>
      </c>
      <c r="G100" s="448">
        <v>0</v>
      </c>
    </row>
    <row r="101" spans="1:7">
      <c r="A101" s="405" t="s">
        <v>179</v>
      </c>
      <c r="B101" s="460" t="s">
        <v>149</v>
      </c>
      <c r="C101" s="526"/>
      <c r="D101" s="459"/>
      <c r="E101" s="428"/>
      <c r="F101" s="445">
        <v>0</v>
      </c>
      <c r="G101" s="445" t="s">
        <v>150</v>
      </c>
    </row>
    <row r="102" spans="1:7">
      <c r="A102" s="405" t="s">
        <v>180</v>
      </c>
      <c r="B102" s="460" t="s">
        <v>152</v>
      </c>
      <c r="C102" s="459"/>
      <c r="D102" s="459"/>
      <c r="E102" s="428"/>
      <c r="F102" s="445">
        <v>0</v>
      </c>
      <c r="G102" s="445" t="s">
        <v>150</v>
      </c>
    </row>
    <row r="103" spans="1:7">
      <c r="A103" s="405" t="s">
        <v>181</v>
      </c>
      <c r="B103" s="460" t="s">
        <v>154</v>
      </c>
      <c r="C103" s="459"/>
      <c r="D103" s="459"/>
      <c r="E103" s="428"/>
      <c r="F103" s="445">
        <v>0</v>
      </c>
      <c r="G103" s="445" t="s">
        <v>150</v>
      </c>
    </row>
    <row r="104" spans="1:7">
      <c r="A104" s="405" t="s">
        <v>182</v>
      </c>
      <c r="B104" s="460" t="s">
        <v>156</v>
      </c>
      <c r="C104" s="459"/>
      <c r="D104" s="459"/>
      <c r="E104" s="428"/>
      <c r="F104" s="445">
        <v>0</v>
      </c>
      <c r="G104" s="445" t="s">
        <v>150</v>
      </c>
    </row>
    <row r="105" spans="1:7">
      <c r="A105" s="405" t="s">
        <v>183</v>
      </c>
      <c r="B105" s="460" t="s">
        <v>158</v>
      </c>
      <c r="C105" s="459"/>
      <c r="D105" s="459"/>
      <c r="E105" s="428"/>
      <c r="F105" s="445">
        <v>0</v>
      </c>
      <c r="G105" s="445" t="s">
        <v>150</v>
      </c>
    </row>
    <row r="106" spans="1:7">
      <c r="A106" s="405" t="s">
        <v>184</v>
      </c>
      <c r="B106" s="460"/>
      <c r="C106" s="444"/>
      <c r="D106" s="444"/>
      <c r="E106" s="428"/>
      <c r="F106" s="446"/>
      <c r="G106" s="446"/>
    </row>
    <row r="107" spans="1:7">
      <c r="A107" s="405" t="s">
        <v>185</v>
      </c>
      <c r="B107" s="460"/>
      <c r="C107" s="444"/>
      <c r="D107" s="444"/>
      <c r="E107" s="428"/>
      <c r="F107" s="446"/>
      <c r="G107" s="446"/>
    </row>
    <row r="108" spans="1:7">
      <c r="A108" s="405" t="s">
        <v>186</v>
      </c>
      <c r="B108" s="447"/>
      <c r="C108" s="444"/>
      <c r="D108" s="444"/>
      <c r="E108" s="428"/>
      <c r="F108" s="446"/>
      <c r="G108" s="446"/>
    </row>
    <row r="109" spans="1:7">
      <c r="A109" s="405" t="s">
        <v>187</v>
      </c>
      <c r="B109" s="460"/>
      <c r="C109" s="444"/>
      <c r="D109" s="444"/>
      <c r="E109" s="428"/>
      <c r="F109" s="446"/>
      <c r="G109" s="446"/>
    </row>
    <row r="110" spans="1:7">
      <c r="A110" s="405" t="s">
        <v>188</v>
      </c>
      <c r="B110" s="460"/>
      <c r="C110" s="444"/>
      <c r="D110" s="444"/>
      <c r="E110" s="428"/>
      <c r="F110" s="446"/>
      <c r="G110" s="446"/>
    </row>
    <row r="111" spans="1:7">
      <c r="A111" s="436"/>
      <c r="B111" s="464" t="s">
        <v>22</v>
      </c>
      <c r="C111" s="436" t="s">
        <v>189</v>
      </c>
      <c r="D111" s="436" t="s">
        <v>190</v>
      </c>
      <c r="E111" s="455"/>
      <c r="F111" s="436" t="s">
        <v>191</v>
      </c>
      <c r="G111" s="436" t="s">
        <v>192</v>
      </c>
    </row>
    <row r="112" spans="1:7">
      <c r="A112" s="405" t="s">
        <v>193</v>
      </c>
      <c r="B112" s="428" t="s">
        <v>32</v>
      </c>
      <c r="C112" s="517">
        <v>11108357580.920004</v>
      </c>
      <c r="D112" s="439" t="s">
        <v>194</v>
      </c>
      <c r="E112" s="446"/>
      <c r="F112" s="445">
        <v>0.9833803899572553</v>
      </c>
      <c r="G112" s="445" t="s">
        <v>150</v>
      </c>
    </row>
    <row r="113" spans="1:7">
      <c r="A113" s="405" t="s">
        <v>195</v>
      </c>
      <c r="B113" s="428" t="s">
        <v>196</v>
      </c>
      <c r="C113" s="517">
        <v>0</v>
      </c>
      <c r="D113" s="439" t="s">
        <v>194</v>
      </c>
      <c r="E113" s="446"/>
      <c r="F113" s="445">
        <v>0</v>
      </c>
      <c r="G113" s="445" t="s">
        <v>150</v>
      </c>
    </row>
    <row r="114" spans="1:7">
      <c r="A114" s="405" t="s">
        <v>197</v>
      </c>
      <c r="B114" s="428" t="s">
        <v>198</v>
      </c>
      <c r="C114" s="517">
        <v>0</v>
      </c>
      <c r="D114" s="439" t="s">
        <v>194</v>
      </c>
      <c r="E114" s="446"/>
      <c r="F114" s="445">
        <v>0</v>
      </c>
      <c r="G114" s="445" t="s">
        <v>150</v>
      </c>
    </row>
    <row r="115" spans="1:7">
      <c r="A115" s="405" t="s">
        <v>199</v>
      </c>
      <c r="B115" s="428" t="s">
        <v>200</v>
      </c>
      <c r="C115" s="517">
        <v>0</v>
      </c>
      <c r="D115" s="439" t="s">
        <v>194</v>
      </c>
      <c r="E115" s="446"/>
      <c r="F115" s="445">
        <v>0</v>
      </c>
      <c r="G115" s="445" t="s">
        <v>150</v>
      </c>
    </row>
    <row r="116" spans="1:7">
      <c r="A116" s="405" t="s">
        <v>201</v>
      </c>
      <c r="B116" s="428" t="s">
        <v>202</v>
      </c>
      <c r="C116" s="517">
        <v>187736681.64999998</v>
      </c>
      <c r="D116" s="439" t="s">
        <v>194</v>
      </c>
      <c r="E116" s="446"/>
      <c r="F116" s="445">
        <v>1.6619610042744766E-2</v>
      </c>
      <c r="G116" s="445" t="s">
        <v>150</v>
      </c>
    </row>
    <row r="117" spans="1:7">
      <c r="A117" s="405" t="s">
        <v>203</v>
      </c>
      <c r="B117" s="428" t="s">
        <v>204</v>
      </c>
      <c r="C117" s="517">
        <v>0</v>
      </c>
      <c r="D117" s="439" t="s">
        <v>194</v>
      </c>
      <c r="E117" s="428"/>
      <c r="F117" s="445">
        <v>0</v>
      </c>
      <c r="G117" s="445" t="s">
        <v>150</v>
      </c>
    </row>
    <row r="118" spans="1:7">
      <c r="A118" s="405" t="s">
        <v>205</v>
      </c>
      <c r="B118" s="428" t="s">
        <v>206</v>
      </c>
      <c r="C118" s="517">
        <v>0</v>
      </c>
      <c r="D118" s="439" t="s">
        <v>194</v>
      </c>
      <c r="E118" s="428"/>
      <c r="F118" s="445">
        <v>0</v>
      </c>
      <c r="G118" s="445" t="s">
        <v>150</v>
      </c>
    </row>
    <row r="119" spans="1:7">
      <c r="A119" s="405" t="s">
        <v>207</v>
      </c>
      <c r="B119" s="428" t="s">
        <v>208</v>
      </c>
      <c r="C119" s="517">
        <v>0</v>
      </c>
      <c r="D119" s="439" t="s">
        <v>194</v>
      </c>
      <c r="E119" s="428"/>
      <c r="F119" s="445">
        <v>0</v>
      </c>
      <c r="G119" s="445" t="s">
        <v>150</v>
      </c>
    </row>
    <row r="120" spans="1:7">
      <c r="A120" s="405" t="s">
        <v>209</v>
      </c>
      <c r="B120" s="428" t="s">
        <v>210</v>
      </c>
      <c r="C120" s="517">
        <v>0</v>
      </c>
      <c r="D120" s="439" t="s">
        <v>194</v>
      </c>
      <c r="E120" s="428"/>
      <c r="F120" s="445">
        <v>0</v>
      </c>
      <c r="G120" s="445" t="s">
        <v>150</v>
      </c>
    </row>
    <row r="121" spans="1:7">
      <c r="A121" s="405" t="s">
        <v>211</v>
      </c>
      <c r="B121" s="428" t="s">
        <v>212</v>
      </c>
      <c r="C121" s="517">
        <v>0</v>
      </c>
      <c r="D121" s="439" t="s">
        <v>194</v>
      </c>
      <c r="E121" s="428"/>
      <c r="F121" s="445">
        <v>0</v>
      </c>
      <c r="G121" s="445" t="s">
        <v>150</v>
      </c>
    </row>
    <row r="122" spans="1:7">
      <c r="A122" s="405" t="s">
        <v>213</v>
      </c>
      <c r="B122" s="428" t="s">
        <v>214</v>
      </c>
      <c r="C122" s="517">
        <v>0</v>
      </c>
      <c r="D122" s="439" t="s">
        <v>194</v>
      </c>
      <c r="E122" s="428"/>
      <c r="F122" s="445">
        <v>0</v>
      </c>
      <c r="G122" s="445" t="s">
        <v>150</v>
      </c>
    </row>
    <row r="123" spans="1:7">
      <c r="A123" s="405" t="s">
        <v>215</v>
      </c>
      <c r="B123" s="428" t="s">
        <v>216</v>
      </c>
      <c r="C123" s="517">
        <v>0</v>
      </c>
      <c r="D123" s="439" t="s">
        <v>194</v>
      </c>
      <c r="E123" s="428"/>
      <c r="F123" s="445">
        <v>0</v>
      </c>
      <c r="G123" s="445" t="s">
        <v>150</v>
      </c>
    </row>
    <row r="124" spans="1:7">
      <c r="A124" s="405" t="s">
        <v>217</v>
      </c>
      <c r="B124" s="428" t="s">
        <v>218</v>
      </c>
      <c r="C124" s="517">
        <v>0</v>
      </c>
      <c r="D124" s="439" t="s">
        <v>194</v>
      </c>
      <c r="E124" s="428"/>
      <c r="F124" s="445">
        <v>0</v>
      </c>
      <c r="G124" s="445" t="s">
        <v>150</v>
      </c>
    </row>
    <row r="125" spans="1:7">
      <c r="A125" s="405" t="s">
        <v>219</v>
      </c>
      <c r="B125" s="428" t="s">
        <v>220</v>
      </c>
      <c r="C125" s="517">
        <v>0</v>
      </c>
      <c r="D125" s="439" t="s">
        <v>194</v>
      </c>
      <c r="E125" s="428"/>
      <c r="F125" s="445">
        <v>0</v>
      </c>
      <c r="G125" s="445" t="s">
        <v>150</v>
      </c>
    </row>
    <row r="126" spans="1:7">
      <c r="A126" s="405" t="s">
        <v>221</v>
      </c>
      <c r="B126" s="428" t="s">
        <v>222</v>
      </c>
      <c r="C126" s="517">
        <v>0</v>
      </c>
      <c r="D126" s="439" t="s">
        <v>194</v>
      </c>
      <c r="E126" s="428"/>
      <c r="F126" s="445">
        <v>0</v>
      </c>
      <c r="G126" s="445" t="s">
        <v>150</v>
      </c>
    </row>
    <row r="127" spans="1:7">
      <c r="A127" s="405" t="s">
        <v>223</v>
      </c>
      <c r="B127" s="428" t="s">
        <v>224</v>
      </c>
      <c r="C127" s="517">
        <v>0</v>
      </c>
      <c r="D127" s="439" t="s">
        <v>194</v>
      </c>
      <c r="E127" s="428"/>
      <c r="F127" s="445">
        <v>0</v>
      </c>
      <c r="G127" s="445" t="s">
        <v>150</v>
      </c>
    </row>
    <row r="128" spans="1:7">
      <c r="A128" s="405" t="s">
        <v>225</v>
      </c>
      <c r="B128" s="428" t="s">
        <v>117</v>
      </c>
      <c r="C128" s="517">
        <v>0</v>
      </c>
      <c r="D128" s="439" t="s">
        <v>194</v>
      </c>
      <c r="E128" s="428"/>
      <c r="F128" s="445">
        <v>0</v>
      </c>
      <c r="G128" s="445" t="s">
        <v>150</v>
      </c>
    </row>
    <row r="129" spans="1:7">
      <c r="A129" s="405" t="s">
        <v>226</v>
      </c>
      <c r="B129" s="505" t="s">
        <v>119</v>
      </c>
      <c r="C129" s="517">
        <v>11296094262.570004</v>
      </c>
      <c r="D129" s="439">
        <v>0</v>
      </c>
      <c r="E129" s="428"/>
      <c r="F129" s="445">
        <v>1</v>
      </c>
      <c r="G129" s="442">
        <v>0</v>
      </c>
    </row>
    <row r="130" spans="1:7">
      <c r="A130" s="405" t="s">
        <v>227</v>
      </c>
      <c r="B130" s="449" t="s">
        <v>121</v>
      </c>
      <c r="C130" s="518"/>
      <c r="D130" s="439"/>
      <c r="E130" s="428"/>
      <c r="F130" s="445" t="s">
        <v>150</v>
      </c>
      <c r="G130" s="445" t="s">
        <v>150</v>
      </c>
    </row>
    <row r="131" spans="1:7">
      <c r="A131" s="405" t="s">
        <v>228</v>
      </c>
      <c r="B131" s="449" t="s">
        <v>121</v>
      </c>
      <c r="C131" s="518"/>
      <c r="D131" s="439"/>
      <c r="E131" s="428"/>
      <c r="F131" s="445">
        <v>0</v>
      </c>
      <c r="G131" s="445" t="s">
        <v>150</v>
      </c>
    </row>
    <row r="132" spans="1:7">
      <c r="A132" s="405" t="s">
        <v>229</v>
      </c>
      <c r="B132" s="449" t="s">
        <v>121</v>
      </c>
      <c r="C132" s="518"/>
      <c r="D132" s="439"/>
      <c r="E132" s="428"/>
      <c r="F132" s="445">
        <v>0</v>
      </c>
      <c r="G132" s="445" t="s">
        <v>150</v>
      </c>
    </row>
    <row r="133" spans="1:7">
      <c r="A133" s="405" t="s">
        <v>230</v>
      </c>
      <c r="B133" s="449" t="s">
        <v>121</v>
      </c>
      <c r="C133" s="439"/>
      <c r="D133" s="439"/>
      <c r="E133" s="428"/>
      <c r="F133" s="445">
        <v>0</v>
      </c>
      <c r="G133" s="445" t="s">
        <v>150</v>
      </c>
    </row>
    <row r="134" spans="1:7">
      <c r="A134" s="405" t="s">
        <v>231</v>
      </c>
      <c r="B134" s="449" t="s">
        <v>121</v>
      </c>
      <c r="C134" s="439"/>
      <c r="D134" s="439"/>
      <c r="E134" s="428"/>
      <c r="F134" s="445">
        <v>0</v>
      </c>
      <c r="G134" s="445" t="s">
        <v>150</v>
      </c>
    </row>
    <row r="135" spans="1:7">
      <c r="A135" s="405" t="s">
        <v>232</v>
      </c>
      <c r="B135" s="449" t="s">
        <v>121</v>
      </c>
      <c r="C135" s="439"/>
      <c r="D135" s="439"/>
      <c r="E135" s="428"/>
      <c r="F135" s="445">
        <v>0</v>
      </c>
      <c r="G135" s="445" t="s">
        <v>150</v>
      </c>
    </row>
    <row r="136" spans="1:7">
      <c r="A136" s="405" t="s">
        <v>233</v>
      </c>
      <c r="B136" s="449" t="s">
        <v>121</v>
      </c>
      <c r="C136" s="439"/>
      <c r="D136" s="439"/>
      <c r="E136" s="428"/>
      <c r="F136" s="445">
        <v>0</v>
      </c>
      <c r="G136" s="445" t="s">
        <v>150</v>
      </c>
    </row>
    <row r="137" spans="1:7">
      <c r="A137" s="436"/>
      <c r="B137" s="453" t="s">
        <v>23</v>
      </c>
      <c r="C137" s="436" t="s">
        <v>189</v>
      </c>
      <c r="D137" s="436" t="s">
        <v>190</v>
      </c>
      <c r="E137" s="455"/>
      <c r="F137" s="436" t="s">
        <v>191</v>
      </c>
      <c r="G137" s="436" t="s">
        <v>192</v>
      </c>
    </row>
    <row r="138" spans="1:7">
      <c r="A138" s="405" t="s">
        <v>234</v>
      </c>
      <c r="B138" s="428" t="s">
        <v>32</v>
      </c>
      <c r="C138" s="517">
        <v>9885608633.8299999</v>
      </c>
      <c r="D138" s="439" t="s">
        <v>194</v>
      </c>
      <c r="E138" s="446"/>
      <c r="F138" s="445">
        <v>0.95435584656252315</v>
      </c>
      <c r="G138" s="445" t="s">
        <v>150</v>
      </c>
    </row>
    <row r="139" spans="1:7">
      <c r="A139" s="405" t="s">
        <v>235</v>
      </c>
      <c r="B139" s="428" t="s">
        <v>196</v>
      </c>
      <c r="C139" s="517">
        <v>0</v>
      </c>
      <c r="D139" s="439" t="s">
        <v>194</v>
      </c>
      <c r="E139" s="446"/>
      <c r="F139" s="445">
        <v>0</v>
      </c>
      <c r="G139" s="445" t="s">
        <v>150</v>
      </c>
    </row>
    <row r="140" spans="1:7">
      <c r="A140" s="405" t="s">
        <v>236</v>
      </c>
      <c r="B140" s="428" t="s">
        <v>198</v>
      </c>
      <c r="C140" s="517">
        <v>0</v>
      </c>
      <c r="D140" s="439" t="s">
        <v>194</v>
      </c>
      <c r="E140" s="446"/>
      <c r="F140" s="445">
        <v>0</v>
      </c>
      <c r="G140" s="445" t="s">
        <v>150</v>
      </c>
    </row>
    <row r="141" spans="1:7">
      <c r="A141" s="405" t="s">
        <v>237</v>
      </c>
      <c r="B141" s="428" t="s">
        <v>200</v>
      </c>
      <c r="C141" s="517">
        <v>0</v>
      </c>
      <c r="D141" s="439" t="s">
        <v>194</v>
      </c>
      <c r="E141" s="446"/>
      <c r="F141" s="445">
        <v>0</v>
      </c>
      <c r="G141" s="445" t="s">
        <v>150</v>
      </c>
    </row>
    <row r="142" spans="1:7">
      <c r="A142" s="405" t="s">
        <v>238</v>
      </c>
      <c r="B142" s="428" t="s">
        <v>202</v>
      </c>
      <c r="C142" s="517">
        <v>472800679.98000002</v>
      </c>
      <c r="D142" s="439" t="s">
        <v>194</v>
      </c>
      <c r="E142" s="446"/>
      <c r="F142" s="445">
        <v>4.5644138859949231E-2</v>
      </c>
      <c r="G142" s="445" t="s">
        <v>150</v>
      </c>
    </row>
    <row r="143" spans="1:7">
      <c r="A143" s="405" t="s">
        <v>239</v>
      </c>
      <c r="B143" s="428" t="s">
        <v>204</v>
      </c>
      <c r="C143" s="517">
        <v>0</v>
      </c>
      <c r="D143" s="439" t="s">
        <v>194</v>
      </c>
      <c r="E143" s="428"/>
      <c r="F143" s="445">
        <v>0</v>
      </c>
      <c r="G143" s="445" t="s">
        <v>150</v>
      </c>
    </row>
    <row r="144" spans="1:7">
      <c r="A144" s="405" t="s">
        <v>240</v>
      </c>
      <c r="B144" s="428" t="s">
        <v>206</v>
      </c>
      <c r="C144" s="517">
        <v>0</v>
      </c>
      <c r="D144" s="439" t="s">
        <v>194</v>
      </c>
      <c r="E144" s="428"/>
      <c r="F144" s="445">
        <v>0</v>
      </c>
      <c r="G144" s="445" t="s">
        <v>150</v>
      </c>
    </row>
    <row r="145" spans="1:7">
      <c r="A145" s="405" t="s">
        <v>241</v>
      </c>
      <c r="B145" s="428" t="s">
        <v>208</v>
      </c>
      <c r="C145" s="517">
        <v>0</v>
      </c>
      <c r="D145" s="439" t="s">
        <v>194</v>
      </c>
      <c r="E145" s="428"/>
      <c r="F145" s="445">
        <v>0</v>
      </c>
      <c r="G145" s="445" t="s">
        <v>150</v>
      </c>
    </row>
    <row r="146" spans="1:7">
      <c r="A146" s="405" t="s">
        <v>242</v>
      </c>
      <c r="B146" s="428" t="s">
        <v>210</v>
      </c>
      <c r="C146" s="517">
        <v>0</v>
      </c>
      <c r="D146" s="439" t="s">
        <v>194</v>
      </c>
      <c r="E146" s="428"/>
      <c r="F146" s="445">
        <v>0</v>
      </c>
      <c r="G146" s="445" t="s">
        <v>150</v>
      </c>
    </row>
    <row r="147" spans="1:7">
      <c r="A147" s="405" t="s">
        <v>243</v>
      </c>
      <c r="B147" s="428" t="s">
        <v>212</v>
      </c>
      <c r="C147" s="517">
        <v>0</v>
      </c>
      <c r="D147" s="439" t="s">
        <v>194</v>
      </c>
      <c r="E147" s="428"/>
      <c r="F147" s="445">
        <v>0</v>
      </c>
      <c r="G147" s="445" t="s">
        <v>150</v>
      </c>
    </row>
    <row r="148" spans="1:7">
      <c r="A148" s="405" t="s">
        <v>244</v>
      </c>
      <c r="B148" s="428" t="s">
        <v>214</v>
      </c>
      <c r="C148" s="517">
        <v>0</v>
      </c>
      <c r="D148" s="439" t="s">
        <v>194</v>
      </c>
      <c r="E148" s="428"/>
      <c r="F148" s="445">
        <v>0</v>
      </c>
      <c r="G148" s="445" t="s">
        <v>150</v>
      </c>
    </row>
    <row r="149" spans="1:7">
      <c r="A149" s="405" t="s">
        <v>245</v>
      </c>
      <c r="B149" s="428" t="s">
        <v>216</v>
      </c>
      <c r="C149" s="517">
        <v>0</v>
      </c>
      <c r="D149" s="439" t="s">
        <v>194</v>
      </c>
      <c r="E149" s="428"/>
      <c r="F149" s="445">
        <v>0</v>
      </c>
      <c r="G149" s="445" t="s">
        <v>150</v>
      </c>
    </row>
    <row r="150" spans="1:7">
      <c r="A150" s="405" t="s">
        <v>246</v>
      </c>
      <c r="B150" s="428" t="s">
        <v>218</v>
      </c>
      <c r="C150" s="517">
        <v>0</v>
      </c>
      <c r="D150" s="439" t="s">
        <v>194</v>
      </c>
      <c r="E150" s="428"/>
      <c r="F150" s="445">
        <v>0</v>
      </c>
      <c r="G150" s="445" t="s">
        <v>150</v>
      </c>
    </row>
    <row r="151" spans="1:7">
      <c r="A151" s="405" t="s">
        <v>247</v>
      </c>
      <c r="B151" s="428" t="s">
        <v>220</v>
      </c>
      <c r="C151" s="517">
        <v>0</v>
      </c>
      <c r="D151" s="439" t="s">
        <v>194</v>
      </c>
      <c r="E151" s="428"/>
      <c r="F151" s="445">
        <v>0</v>
      </c>
      <c r="G151" s="445" t="s">
        <v>150</v>
      </c>
    </row>
    <row r="152" spans="1:7">
      <c r="A152" s="405" t="s">
        <v>248</v>
      </c>
      <c r="B152" s="428" t="s">
        <v>222</v>
      </c>
      <c r="C152" s="517">
        <v>0</v>
      </c>
      <c r="D152" s="439" t="s">
        <v>194</v>
      </c>
      <c r="E152" s="428"/>
      <c r="F152" s="445">
        <v>0</v>
      </c>
      <c r="G152" s="445" t="s">
        <v>150</v>
      </c>
    </row>
    <row r="153" spans="1:7">
      <c r="A153" s="405" t="s">
        <v>249</v>
      </c>
      <c r="B153" s="428" t="s">
        <v>224</v>
      </c>
      <c r="C153" s="517">
        <v>0</v>
      </c>
      <c r="D153" s="439" t="s">
        <v>194</v>
      </c>
      <c r="E153" s="428"/>
      <c r="F153" s="445">
        <v>0</v>
      </c>
      <c r="G153" s="445" t="s">
        <v>150</v>
      </c>
    </row>
    <row r="154" spans="1:7">
      <c r="A154" s="405" t="s">
        <v>250</v>
      </c>
      <c r="B154" s="428" t="s">
        <v>117</v>
      </c>
      <c r="C154" s="517">
        <v>0</v>
      </c>
      <c r="D154" s="439" t="s">
        <v>194</v>
      </c>
      <c r="E154" s="428"/>
      <c r="F154" s="445">
        <v>0</v>
      </c>
      <c r="G154" s="445" t="s">
        <v>150</v>
      </c>
    </row>
    <row r="155" spans="1:7">
      <c r="A155" s="405" t="s">
        <v>251</v>
      </c>
      <c r="B155" s="447" t="s">
        <v>119</v>
      </c>
      <c r="C155" s="517">
        <v>10358409464.809999</v>
      </c>
      <c r="D155" s="439">
        <v>0</v>
      </c>
      <c r="E155" s="428"/>
      <c r="F155" s="445">
        <v>1</v>
      </c>
      <c r="G155" s="442">
        <v>0</v>
      </c>
    </row>
    <row r="156" spans="1:7">
      <c r="A156" s="405" t="s">
        <v>252</v>
      </c>
      <c r="B156" s="449" t="s">
        <v>121</v>
      </c>
      <c r="C156" s="439"/>
      <c r="D156" s="439"/>
      <c r="E156" s="428"/>
      <c r="F156" s="445" t="s">
        <v>150</v>
      </c>
      <c r="G156" s="445" t="s">
        <v>150</v>
      </c>
    </row>
    <row r="157" spans="1:7">
      <c r="A157" s="405" t="s">
        <v>253</v>
      </c>
      <c r="B157" s="449" t="s">
        <v>121</v>
      </c>
      <c r="C157" s="439"/>
      <c r="D157" s="439"/>
      <c r="E157" s="428"/>
      <c r="F157" s="445" t="s">
        <v>150</v>
      </c>
      <c r="G157" s="445" t="s">
        <v>150</v>
      </c>
    </row>
    <row r="158" spans="1:7">
      <c r="A158" s="405" t="s">
        <v>254</v>
      </c>
      <c r="B158" s="449" t="s">
        <v>121</v>
      </c>
      <c r="C158" s="439"/>
      <c r="D158" s="439"/>
      <c r="E158" s="428"/>
      <c r="F158" s="445" t="s">
        <v>150</v>
      </c>
      <c r="G158" s="445" t="s">
        <v>150</v>
      </c>
    </row>
    <row r="159" spans="1:7">
      <c r="A159" s="405" t="s">
        <v>255</v>
      </c>
      <c r="B159" s="449" t="s">
        <v>121</v>
      </c>
      <c r="C159" s="439"/>
      <c r="D159" s="439"/>
      <c r="E159" s="428"/>
      <c r="F159" s="445" t="s">
        <v>150</v>
      </c>
      <c r="G159" s="445" t="s">
        <v>150</v>
      </c>
    </row>
    <row r="160" spans="1:7">
      <c r="A160" s="405" t="s">
        <v>256</v>
      </c>
      <c r="B160" s="449" t="s">
        <v>121</v>
      </c>
      <c r="C160" s="439"/>
      <c r="D160" s="439"/>
      <c r="E160" s="428"/>
      <c r="F160" s="445" t="s">
        <v>150</v>
      </c>
      <c r="G160" s="445" t="s">
        <v>150</v>
      </c>
    </row>
    <row r="161" spans="1:7">
      <c r="A161" s="405" t="s">
        <v>257</v>
      </c>
      <c r="B161" s="449" t="s">
        <v>121</v>
      </c>
      <c r="C161" s="439"/>
      <c r="D161" s="439"/>
      <c r="E161" s="428"/>
      <c r="F161" s="445" t="s">
        <v>150</v>
      </c>
      <c r="G161" s="445" t="s">
        <v>150</v>
      </c>
    </row>
    <row r="162" spans="1:7">
      <c r="A162" s="405" t="s">
        <v>258</v>
      </c>
      <c r="B162" s="449" t="s">
        <v>121</v>
      </c>
      <c r="C162" s="439"/>
      <c r="D162" s="439"/>
      <c r="E162" s="428"/>
      <c r="F162" s="445" t="s">
        <v>150</v>
      </c>
      <c r="G162" s="445" t="s">
        <v>150</v>
      </c>
    </row>
    <row r="163" spans="1:7">
      <c r="A163" s="436"/>
      <c r="B163" s="453" t="s">
        <v>24</v>
      </c>
      <c r="C163" s="454" t="s">
        <v>189</v>
      </c>
      <c r="D163" s="454" t="s">
        <v>190</v>
      </c>
      <c r="E163" s="455"/>
      <c r="F163" s="454" t="s">
        <v>191</v>
      </c>
      <c r="G163" s="454" t="s">
        <v>192</v>
      </c>
    </row>
    <row r="164" spans="1:7">
      <c r="A164" s="405" t="s">
        <v>259</v>
      </c>
      <c r="B164" s="405" t="s">
        <v>260</v>
      </c>
      <c r="C164" s="517">
        <v>10338409313.809999</v>
      </c>
      <c r="D164" s="439" t="s">
        <v>194</v>
      </c>
      <c r="E164" s="452"/>
      <c r="F164" s="445">
        <v>0.99806920161251633</v>
      </c>
      <c r="G164" s="445" t="s">
        <v>150</v>
      </c>
    </row>
    <row r="165" spans="1:7">
      <c r="A165" s="405" t="s">
        <v>261</v>
      </c>
      <c r="B165" s="405" t="s">
        <v>262</v>
      </c>
      <c r="C165" s="517">
        <v>20000000</v>
      </c>
      <c r="D165" s="439" t="s">
        <v>194</v>
      </c>
      <c r="E165" s="452"/>
      <c r="F165" s="445">
        <v>1.9307983874836531E-3</v>
      </c>
      <c r="G165" s="445" t="s">
        <v>150</v>
      </c>
    </row>
    <row r="166" spans="1:7">
      <c r="A166" s="405" t="s">
        <v>263</v>
      </c>
      <c r="B166" s="405" t="s">
        <v>117</v>
      </c>
      <c r="C166" s="517">
        <v>0</v>
      </c>
      <c r="D166" s="439" t="s">
        <v>194</v>
      </c>
      <c r="E166" s="452"/>
      <c r="F166" s="445">
        <v>0</v>
      </c>
      <c r="G166" s="445" t="s">
        <v>150</v>
      </c>
    </row>
    <row r="167" spans="1:7">
      <c r="A167" s="405" t="s">
        <v>264</v>
      </c>
      <c r="B167" s="465" t="s">
        <v>119</v>
      </c>
      <c r="C167" s="517">
        <v>10358409313.809999</v>
      </c>
      <c r="D167" s="439">
        <v>0</v>
      </c>
      <c r="E167" s="452"/>
      <c r="F167" s="445">
        <v>1</v>
      </c>
      <c r="G167" s="448">
        <v>0</v>
      </c>
    </row>
    <row r="168" spans="1:7">
      <c r="A168" s="405" t="s">
        <v>265</v>
      </c>
      <c r="B168" s="465"/>
      <c r="C168" s="439"/>
      <c r="D168" s="439"/>
      <c r="E168" s="452"/>
      <c r="F168" s="452"/>
      <c r="G168" s="428"/>
    </row>
    <row r="169" spans="1:7">
      <c r="A169" s="405" t="s">
        <v>266</v>
      </c>
      <c r="B169" s="465"/>
      <c r="C169" s="439"/>
      <c r="D169" s="439"/>
      <c r="E169" s="452"/>
      <c r="F169" s="452"/>
      <c r="G169" s="428"/>
    </row>
    <row r="170" spans="1:7">
      <c r="A170" s="405" t="s">
        <v>267</v>
      </c>
      <c r="B170" s="465"/>
      <c r="C170" s="439"/>
      <c r="D170" s="439"/>
      <c r="E170" s="452"/>
      <c r="F170" s="452"/>
      <c r="G170" s="428"/>
    </row>
    <row r="171" spans="1:7">
      <c r="A171" s="405" t="s">
        <v>268</v>
      </c>
      <c r="B171" s="465"/>
      <c r="C171" s="439"/>
      <c r="D171" s="439"/>
      <c r="E171" s="452"/>
      <c r="F171" s="452"/>
      <c r="G171" s="428"/>
    </row>
    <row r="172" spans="1:7">
      <c r="A172" s="405" t="s">
        <v>269</v>
      </c>
      <c r="B172" s="465"/>
      <c r="C172" s="439"/>
      <c r="D172" s="439"/>
      <c r="E172" s="452"/>
      <c r="F172" s="452"/>
      <c r="G172" s="428"/>
    </row>
    <row r="173" spans="1:7">
      <c r="A173" s="436"/>
      <c r="B173" s="453" t="s">
        <v>270</v>
      </c>
      <c r="C173" s="436" t="s">
        <v>79</v>
      </c>
      <c r="D173" s="436"/>
      <c r="E173" s="455"/>
      <c r="F173" s="436" t="s">
        <v>271</v>
      </c>
      <c r="G173" s="436"/>
    </row>
    <row r="174" spans="1:7">
      <c r="A174" s="405" t="s">
        <v>272</v>
      </c>
      <c r="B174" s="428" t="s">
        <v>273</v>
      </c>
      <c r="C174" s="437">
        <v>0</v>
      </c>
      <c r="D174" s="423"/>
      <c r="E174" s="424"/>
      <c r="F174" s="445">
        <v>0</v>
      </c>
      <c r="G174" s="446"/>
    </row>
    <row r="175" spans="1:7" ht="30">
      <c r="A175" s="405" t="s">
        <v>274</v>
      </c>
      <c r="B175" s="428" t="s">
        <v>275</v>
      </c>
      <c r="C175" s="437">
        <v>0</v>
      </c>
      <c r="D175" s="405"/>
      <c r="E175" s="452"/>
      <c r="F175" s="445">
        <v>0</v>
      </c>
      <c r="G175" s="446"/>
    </row>
    <row r="176" spans="1:7">
      <c r="A176" s="405" t="s">
        <v>276</v>
      </c>
      <c r="B176" s="428" t="s">
        <v>277</v>
      </c>
      <c r="C176" s="437">
        <v>0</v>
      </c>
      <c r="D176" s="405"/>
      <c r="E176" s="452"/>
      <c r="F176" s="445">
        <v>0</v>
      </c>
      <c r="G176" s="446"/>
    </row>
    <row r="177" spans="1:7">
      <c r="A177" s="405" t="s">
        <v>278</v>
      </c>
      <c r="B177" s="428" t="s">
        <v>279</v>
      </c>
      <c r="C177" s="437">
        <v>0</v>
      </c>
      <c r="D177" s="405"/>
      <c r="E177" s="452"/>
      <c r="F177" s="445">
        <v>0</v>
      </c>
      <c r="G177" s="446"/>
    </row>
    <row r="178" spans="1:7">
      <c r="A178" s="405" t="s">
        <v>280</v>
      </c>
      <c r="B178" s="428" t="s">
        <v>117</v>
      </c>
      <c r="C178" s="437">
        <v>0</v>
      </c>
      <c r="D178" s="405"/>
      <c r="E178" s="452"/>
      <c r="F178" s="445">
        <v>0</v>
      </c>
      <c r="G178" s="446"/>
    </row>
    <row r="179" spans="1:7">
      <c r="A179" s="405" t="s">
        <v>281</v>
      </c>
      <c r="B179" s="447" t="s">
        <v>119</v>
      </c>
      <c r="C179" s="437">
        <v>0</v>
      </c>
      <c r="D179" s="405"/>
      <c r="E179" s="452"/>
      <c r="F179" s="448">
        <v>0</v>
      </c>
      <c r="G179" s="446"/>
    </row>
    <row r="180" spans="1:7">
      <c r="A180" s="405" t="s">
        <v>282</v>
      </c>
      <c r="B180" s="460" t="s">
        <v>283</v>
      </c>
      <c r="C180" s="439"/>
      <c r="D180" s="405"/>
      <c r="E180" s="452"/>
      <c r="F180" s="445" t="s">
        <v>150</v>
      </c>
      <c r="G180" s="446"/>
    </row>
    <row r="181" spans="1:7" ht="30">
      <c r="A181" s="405" t="s">
        <v>284</v>
      </c>
      <c r="B181" s="460" t="s">
        <v>285</v>
      </c>
      <c r="C181" s="466"/>
      <c r="D181" s="460"/>
      <c r="E181" s="460"/>
      <c r="F181" s="445" t="s">
        <v>150</v>
      </c>
      <c r="G181" s="460"/>
    </row>
    <row r="182" spans="1:7" ht="30">
      <c r="A182" s="405" t="s">
        <v>286</v>
      </c>
      <c r="B182" s="460" t="s">
        <v>287</v>
      </c>
      <c r="C182" s="439"/>
      <c r="D182" s="405"/>
      <c r="E182" s="452"/>
      <c r="F182" s="445" t="s">
        <v>150</v>
      </c>
      <c r="G182" s="446"/>
    </row>
    <row r="183" spans="1:7">
      <c r="A183" s="405" t="s">
        <v>288</v>
      </c>
      <c r="B183" s="460" t="s">
        <v>289</v>
      </c>
      <c r="C183" s="439"/>
      <c r="D183" s="405"/>
      <c r="E183" s="452"/>
      <c r="F183" s="445" t="s">
        <v>150</v>
      </c>
      <c r="G183" s="446"/>
    </row>
    <row r="184" spans="1:7" ht="30">
      <c r="A184" s="405" t="s">
        <v>290</v>
      </c>
      <c r="B184" s="460" t="s">
        <v>291</v>
      </c>
      <c r="C184" s="466"/>
      <c r="D184" s="460"/>
      <c r="E184" s="460"/>
      <c r="F184" s="445" t="s">
        <v>150</v>
      </c>
      <c r="G184" s="460"/>
    </row>
    <row r="185" spans="1:7" ht="30">
      <c r="A185" s="405" t="s">
        <v>292</v>
      </c>
      <c r="B185" s="460" t="s">
        <v>293</v>
      </c>
      <c r="C185" s="439"/>
      <c r="D185" s="405"/>
      <c r="E185" s="452"/>
      <c r="F185" s="445" t="s">
        <v>150</v>
      </c>
      <c r="G185" s="446"/>
    </row>
    <row r="186" spans="1:7">
      <c r="A186" s="405" t="s">
        <v>294</v>
      </c>
      <c r="B186" s="460" t="s">
        <v>295</v>
      </c>
      <c r="C186" s="439"/>
      <c r="D186" s="405"/>
      <c r="E186" s="452"/>
      <c r="F186" s="445" t="s">
        <v>150</v>
      </c>
      <c r="G186" s="446"/>
    </row>
    <row r="187" spans="1:7">
      <c r="A187" s="405" t="s">
        <v>296</v>
      </c>
      <c r="B187" s="460" t="s">
        <v>297</v>
      </c>
      <c r="C187" s="439"/>
      <c r="D187" s="405"/>
      <c r="E187" s="452"/>
      <c r="F187" s="445" t="s">
        <v>150</v>
      </c>
      <c r="G187" s="446"/>
    </row>
    <row r="188" spans="1:7">
      <c r="A188" s="405" t="s">
        <v>298</v>
      </c>
      <c r="B188" s="460"/>
      <c r="C188" s="405"/>
      <c r="D188" s="405"/>
      <c r="E188" s="452"/>
      <c r="F188" s="446"/>
      <c r="G188" s="446"/>
    </row>
    <row r="189" spans="1:7">
      <c r="A189" s="405" t="s">
        <v>299</v>
      </c>
      <c r="B189" s="460"/>
      <c r="C189" s="405"/>
      <c r="D189" s="405"/>
      <c r="E189" s="452"/>
      <c r="F189" s="446"/>
      <c r="G189" s="446"/>
    </row>
    <row r="190" spans="1:7">
      <c r="A190" s="405" t="s">
        <v>300</v>
      </c>
      <c r="B190" s="460"/>
      <c r="C190" s="405"/>
      <c r="D190" s="405"/>
      <c r="E190" s="452"/>
      <c r="F190" s="446"/>
      <c r="G190" s="446"/>
    </row>
    <row r="191" spans="1:7">
      <c r="A191" s="405" t="s">
        <v>301</v>
      </c>
      <c r="B191" s="449"/>
      <c r="C191" s="405"/>
      <c r="D191" s="405"/>
      <c r="E191" s="452"/>
      <c r="F191" s="446"/>
      <c r="G191" s="446"/>
    </row>
    <row r="192" spans="1:7">
      <c r="A192" s="436"/>
      <c r="B192" s="453" t="s">
        <v>302</v>
      </c>
      <c r="C192" s="436" t="s">
        <v>79</v>
      </c>
      <c r="D192" s="436"/>
      <c r="E192" s="455"/>
      <c r="F192" s="436" t="s">
        <v>271</v>
      </c>
      <c r="G192" s="436"/>
    </row>
    <row r="193" spans="1:7">
      <c r="A193" s="405" t="s">
        <v>303</v>
      </c>
      <c r="B193" s="428" t="s">
        <v>304</v>
      </c>
      <c r="C193" s="437">
        <v>0</v>
      </c>
      <c r="D193" s="405"/>
      <c r="E193" s="444"/>
      <c r="F193" s="448">
        <v>0</v>
      </c>
      <c r="G193" s="446"/>
    </row>
    <row r="194" spans="1:7">
      <c r="A194" s="405" t="s">
        <v>305</v>
      </c>
      <c r="B194" s="428" t="s">
        <v>306</v>
      </c>
      <c r="C194" s="437">
        <v>0</v>
      </c>
      <c r="D194" s="405"/>
      <c r="E194" s="452"/>
      <c r="F194" s="448">
        <v>0</v>
      </c>
      <c r="G194" s="452"/>
    </row>
    <row r="195" spans="1:7">
      <c r="A195" s="405" t="s">
        <v>307</v>
      </c>
      <c r="B195" s="428" t="s">
        <v>308</v>
      </c>
      <c r="C195" s="437">
        <v>0</v>
      </c>
      <c r="D195" s="405"/>
      <c r="E195" s="452"/>
      <c r="F195" s="448">
        <v>0</v>
      </c>
      <c r="G195" s="452"/>
    </row>
    <row r="196" spans="1:7">
      <c r="A196" s="405" t="s">
        <v>309</v>
      </c>
      <c r="B196" s="428" t="s">
        <v>310</v>
      </c>
      <c r="C196" s="437">
        <v>0</v>
      </c>
      <c r="D196" s="405"/>
      <c r="E196" s="452"/>
      <c r="F196" s="448">
        <v>0</v>
      </c>
      <c r="G196" s="452"/>
    </row>
    <row r="197" spans="1:7">
      <c r="A197" s="405" t="s">
        <v>311</v>
      </c>
      <c r="B197" s="428" t="s">
        <v>312</v>
      </c>
      <c r="C197" s="437">
        <v>0</v>
      </c>
      <c r="D197" s="405"/>
      <c r="E197" s="452"/>
      <c r="F197" s="448">
        <v>0</v>
      </c>
      <c r="G197" s="452"/>
    </row>
    <row r="198" spans="1:7">
      <c r="A198" s="405" t="s">
        <v>313</v>
      </c>
      <c r="B198" s="428" t="s">
        <v>314</v>
      </c>
      <c r="C198" s="437">
        <v>0</v>
      </c>
      <c r="D198" s="405"/>
      <c r="E198" s="452"/>
      <c r="F198" s="448">
        <v>0</v>
      </c>
      <c r="G198" s="452"/>
    </row>
    <row r="199" spans="1:7">
      <c r="A199" s="405" t="s">
        <v>315</v>
      </c>
      <c r="B199" s="428" t="s">
        <v>316</v>
      </c>
      <c r="C199" s="437">
        <v>0</v>
      </c>
      <c r="D199" s="405"/>
      <c r="E199" s="452"/>
      <c r="F199" s="448">
        <v>0</v>
      </c>
      <c r="G199" s="452"/>
    </row>
    <row r="200" spans="1:7">
      <c r="A200" s="405" t="s">
        <v>317</v>
      </c>
      <c r="B200" s="428" t="s">
        <v>318</v>
      </c>
      <c r="C200" s="437">
        <v>0</v>
      </c>
      <c r="D200" s="405"/>
      <c r="E200" s="452"/>
      <c r="F200" s="448">
        <v>0</v>
      </c>
      <c r="G200" s="452"/>
    </row>
    <row r="201" spans="1:7">
      <c r="A201" s="405" t="s">
        <v>319</v>
      </c>
      <c r="B201" s="428" t="s">
        <v>320</v>
      </c>
      <c r="C201" s="437">
        <v>0</v>
      </c>
      <c r="D201" s="405"/>
      <c r="E201" s="452"/>
      <c r="F201" s="448">
        <v>0</v>
      </c>
      <c r="G201" s="452"/>
    </row>
    <row r="202" spans="1:7">
      <c r="A202" s="405" t="s">
        <v>321</v>
      </c>
      <c r="B202" s="428" t="s">
        <v>322</v>
      </c>
      <c r="C202" s="437">
        <v>0</v>
      </c>
      <c r="D202" s="405"/>
      <c r="E202" s="452"/>
      <c r="F202" s="448">
        <v>0</v>
      </c>
      <c r="G202" s="452"/>
    </row>
    <row r="203" spans="1:7">
      <c r="A203" s="405" t="s">
        <v>323</v>
      </c>
      <c r="B203" s="428" t="s">
        <v>324</v>
      </c>
      <c r="C203" s="437">
        <v>0</v>
      </c>
      <c r="D203" s="405"/>
      <c r="E203" s="452"/>
      <c r="F203" s="448">
        <v>0</v>
      </c>
      <c r="G203" s="452"/>
    </row>
    <row r="204" spans="1:7">
      <c r="A204" s="405" t="s">
        <v>325</v>
      </c>
      <c r="B204" s="428" t="s">
        <v>326</v>
      </c>
      <c r="C204" s="437">
        <v>0</v>
      </c>
      <c r="D204" s="405"/>
      <c r="E204" s="452"/>
      <c r="F204" s="448">
        <v>0</v>
      </c>
      <c r="G204" s="452"/>
    </row>
    <row r="205" spans="1:7">
      <c r="A205" s="405" t="s">
        <v>327</v>
      </c>
      <c r="B205" s="428" t="s">
        <v>328</v>
      </c>
      <c r="C205" s="437">
        <v>0</v>
      </c>
      <c r="D205" s="405"/>
      <c r="E205" s="452"/>
      <c r="F205" s="448">
        <v>0</v>
      </c>
      <c r="G205" s="452"/>
    </row>
    <row r="206" spans="1:7">
      <c r="A206" s="405" t="s">
        <v>329</v>
      </c>
      <c r="B206" s="428" t="s">
        <v>117</v>
      </c>
      <c r="C206" s="437">
        <v>0</v>
      </c>
      <c r="D206" s="405"/>
      <c r="E206" s="452"/>
      <c r="F206" s="448">
        <v>0</v>
      </c>
      <c r="G206" s="452"/>
    </row>
    <row r="207" spans="1:7">
      <c r="A207" s="405" t="s">
        <v>330</v>
      </c>
      <c r="B207" s="447" t="s">
        <v>331</v>
      </c>
      <c r="C207" s="437">
        <v>0</v>
      </c>
      <c r="D207" s="405"/>
      <c r="E207" s="452"/>
      <c r="F207" s="448">
        <v>0</v>
      </c>
      <c r="G207" s="452"/>
    </row>
    <row r="208" spans="1:7">
      <c r="A208" s="405" t="s">
        <v>332</v>
      </c>
      <c r="B208" s="447" t="s">
        <v>119</v>
      </c>
      <c r="C208" s="437">
        <v>0</v>
      </c>
      <c r="D208" s="428"/>
      <c r="E208" s="452"/>
      <c r="F208" s="448">
        <v>0</v>
      </c>
      <c r="G208" s="452"/>
    </row>
    <row r="209" spans="1:7">
      <c r="A209" s="405" t="s">
        <v>333</v>
      </c>
      <c r="B209" s="449" t="s">
        <v>121</v>
      </c>
      <c r="C209" s="439"/>
      <c r="D209" s="405"/>
      <c r="E209" s="452"/>
      <c r="F209" s="445" t="s">
        <v>150</v>
      </c>
      <c r="G209" s="452"/>
    </row>
    <row r="210" spans="1:7">
      <c r="A210" s="405" t="s">
        <v>334</v>
      </c>
      <c r="B210" s="449" t="s">
        <v>121</v>
      </c>
      <c r="C210" s="439"/>
      <c r="D210" s="405"/>
      <c r="E210" s="452"/>
      <c r="F210" s="445" t="s">
        <v>150</v>
      </c>
      <c r="G210" s="452"/>
    </row>
    <row r="211" spans="1:7">
      <c r="A211" s="405" t="s">
        <v>335</v>
      </c>
      <c r="B211" s="449" t="s">
        <v>121</v>
      </c>
      <c r="C211" s="439"/>
      <c r="D211" s="405"/>
      <c r="E211" s="452"/>
      <c r="F211" s="445" t="s">
        <v>150</v>
      </c>
      <c r="G211" s="452"/>
    </row>
    <row r="212" spans="1:7">
      <c r="A212" s="405" t="s">
        <v>336</v>
      </c>
      <c r="B212" s="449" t="s">
        <v>121</v>
      </c>
      <c r="C212" s="439"/>
      <c r="D212" s="405"/>
      <c r="E212" s="452"/>
      <c r="F212" s="445" t="s">
        <v>150</v>
      </c>
      <c r="G212" s="452"/>
    </row>
    <row r="213" spans="1:7">
      <c r="A213" s="405" t="s">
        <v>337</v>
      </c>
      <c r="B213" s="449" t="s">
        <v>121</v>
      </c>
      <c r="C213" s="439"/>
      <c r="D213" s="405"/>
      <c r="E213" s="452"/>
      <c r="F213" s="445" t="s">
        <v>150</v>
      </c>
      <c r="G213" s="452"/>
    </row>
    <row r="214" spans="1:7">
      <c r="A214" s="405" t="s">
        <v>338</v>
      </c>
      <c r="B214" s="449" t="s">
        <v>121</v>
      </c>
      <c r="C214" s="439"/>
      <c r="D214" s="405"/>
      <c r="E214" s="452"/>
      <c r="F214" s="445" t="s">
        <v>150</v>
      </c>
      <c r="G214" s="452"/>
    </row>
    <row r="215" spans="1:7">
      <c r="A215" s="405" t="s">
        <v>339</v>
      </c>
      <c r="B215" s="449" t="s">
        <v>121</v>
      </c>
      <c r="C215" s="439"/>
      <c r="D215" s="405"/>
      <c r="E215" s="452"/>
      <c r="F215" s="445" t="s">
        <v>150</v>
      </c>
      <c r="G215" s="452"/>
    </row>
    <row r="216" spans="1:7">
      <c r="A216" s="436"/>
      <c r="B216" s="453" t="s">
        <v>25</v>
      </c>
      <c r="C216" s="436" t="s">
        <v>79</v>
      </c>
      <c r="D216" s="436"/>
      <c r="E216" s="455"/>
      <c r="F216" s="436" t="s">
        <v>107</v>
      </c>
      <c r="G216" s="436" t="s">
        <v>340</v>
      </c>
    </row>
    <row r="217" spans="1:7">
      <c r="A217" s="405" t="s">
        <v>341</v>
      </c>
      <c r="B217" s="428" t="s">
        <v>342</v>
      </c>
      <c r="C217" s="519">
        <v>0</v>
      </c>
      <c r="D217" s="519"/>
      <c r="E217" s="452"/>
      <c r="F217" s="521">
        <v>0</v>
      </c>
      <c r="G217" s="445" t="s">
        <v>150</v>
      </c>
    </row>
    <row r="218" spans="1:7">
      <c r="A218" s="405" t="s">
        <v>343</v>
      </c>
      <c r="B218" s="428" t="s">
        <v>344</v>
      </c>
      <c r="C218" s="517">
        <v>257038609.78</v>
      </c>
      <c r="D218" s="519"/>
      <c r="E218" s="452"/>
      <c r="F218" s="521">
        <v>2.2754644552826223E-2</v>
      </c>
      <c r="G218" s="445"/>
    </row>
    <row r="219" spans="1:7">
      <c r="A219" s="405" t="s">
        <v>345</v>
      </c>
      <c r="B219" s="428" t="s">
        <v>117</v>
      </c>
      <c r="C219" s="517">
        <v>0</v>
      </c>
      <c r="D219" s="519"/>
      <c r="E219" s="452"/>
      <c r="F219" s="521">
        <v>0</v>
      </c>
      <c r="G219" s="445" t="s">
        <v>150</v>
      </c>
    </row>
    <row r="220" spans="1:7">
      <c r="A220" s="405" t="s">
        <v>346</v>
      </c>
      <c r="B220" s="447" t="s">
        <v>119</v>
      </c>
      <c r="C220" s="517">
        <v>257038609.78</v>
      </c>
      <c r="D220" s="519"/>
      <c r="E220" s="452"/>
      <c r="F220" s="521">
        <v>2.2754644552826223E-2</v>
      </c>
      <c r="G220" s="442"/>
    </row>
    <row r="221" spans="1:7">
      <c r="A221" s="405" t="s">
        <v>347</v>
      </c>
      <c r="B221" s="449" t="s">
        <v>121</v>
      </c>
      <c r="C221" s="439"/>
      <c r="D221" s="405"/>
      <c r="E221" s="452"/>
      <c r="F221" s="445" t="s">
        <v>150</v>
      </c>
      <c r="G221" s="445" t="s">
        <v>150</v>
      </c>
    </row>
    <row r="222" spans="1:7">
      <c r="A222" s="405" t="s">
        <v>348</v>
      </c>
      <c r="B222" s="449" t="s">
        <v>121</v>
      </c>
      <c r="C222" s="439"/>
      <c r="D222" s="405"/>
      <c r="E222" s="452"/>
      <c r="F222" s="445" t="s">
        <v>150</v>
      </c>
      <c r="G222" s="445" t="s">
        <v>150</v>
      </c>
    </row>
    <row r="223" spans="1:7">
      <c r="A223" s="405" t="s">
        <v>349</v>
      </c>
      <c r="B223" s="449" t="s">
        <v>121</v>
      </c>
      <c r="C223" s="439"/>
      <c r="D223" s="405"/>
      <c r="E223" s="452"/>
      <c r="F223" s="445" t="s">
        <v>150</v>
      </c>
      <c r="G223" s="445" t="s">
        <v>150</v>
      </c>
    </row>
    <row r="224" spans="1:7">
      <c r="A224" s="405" t="s">
        <v>350</v>
      </c>
      <c r="B224" s="449" t="s">
        <v>121</v>
      </c>
      <c r="C224" s="439"/>
      <c r="D224" s="405"/>
      <c r="E224" s="452"/>
      <c r="F224" s="445" t="s">
        <v>150</v>
      </c>
      <c r="G224" s="445" t="s">
        <v>150</v>
      </c>
    </row>
    <row r="225" spans="1:7">
      <c r="A225" s="405" t="s">
        <v>351</v>
      </c>
      <c r="B225" s="449" t="s">
        <v>121</v>
      </c>
      <c r="C225" s="439"/>
      <c r="D225" s="405"/>
      <c r="E225" s="452"/>
      <c r="F225" s="445" t="s">
        <v>150</v>
      </c>
      <c r="G225" s="445" t="s">
        <v>150</v>
      </c>
    </row>
    <row r="226" spans="1:7">
      <c r="A226" s="405" t="s">
        <v>352</v>
      </c>
      <c r="B226" s="449" t="s">
        <v>121</v>
      </c>
      <c r="C226" s="439"/>
      <c r="D226" s="405"/>
      <c r="E226" s="428"/>
      <c r="F226" s="445" t="s">
        <v>150</v>
      </c>
      <c r="G226" s="445" t="s">
        <v>150</v>
      </c>
    </row>
    <row r="227" spans="1:7">
      <c r="A227" s="405" t="s">
        <v>353</v>
      </c>
      <c r="B227" s="449" t="s">
        <v>121</v>
      </c>
      <c r="C227" s="439"/>
      <c r="D227" s="405"/>
      <c r="E227" s="452"/>
      <c r="F227" s="445" t="s">
        <v>150</v>
      </c>
      <c r="G227" s="445" t="s">
        <v>150</v>
      </c>
    </row>
    <row r="228" spans="1:7">
      <c r="A228" s="436"/>
      <c r="B228" s="453" t="s">
        <v>354</v>
      </c>
      <c r="C228" s="436"/>
      <c r="D228" s="436"/>
      <c r="E228" s="455"/>
      <c r="F228" s="436"/>
      <c r="G228" s="436"/>
    </row>
    <row r="229" spans="1:7">
      <c r="A229" s="405" t="s">
        <v>355</v>
      </c>
      <c r="B229" s="428" t="s">
        <v>356</v>
      </c>
      <c r="C229" s="507" t="s">
        <v>4652</v>
      </c>
      <c r="D229" s="405"/>
      <c r="E229" s="405"/>
      <c r="F229" s="405"/>
    </row>
    <row r="230" spans="1:7">
      <c r="A230" s="436"/>
      <c r="B230" s="453" t="s">
        <v>357</v>
      </c>
      <c r="C230" s="436"/>
      <c r="D230" s="436"/>
      <c r="E230" s="455"/>
      <c r="F230" s="436"/>
      <c r="G230" s="436"/>
    </row>
    <row r="231" spans="1:7">
      <c r="A231" s="405" t="s">
        <v>358</v>
      </c>
      <c r="B231" s="405" t="s">
        <v>359</v>
      </c>
      <c r="C231" s="405"/>
      <c r="D231" s="405"/>
      <c r="E231" s="428"/>
      <c r="F231" s="405"/>
    </row>
    <row r="232" spans="1:7">
      <c r="A232" s="405" t="s">
        <v>360</v>
      </c>
      <c r="B232" s="467" t="s">
        <v>361</v>
      </c>
      <c r="C232" s="405"/>
      <c r="D232" s="405"/>
      <c r="E232" s="428"/>
      <c r="F232" s="405"/>
    </row>
    <row r="233" spans="1:7">
      <c r="A233" s="405" t="s">
        <v>362</v>
      </c>
      <c r="B233" s="467" t="s">
        <v>363</v>
      </c>
      <c r="C233" s="405"/>
      <c r="D233" s="405"/>
      <c r="E233" s="428"/>
      <c r="F233" s="405"/>
    </row>
    <row r="234" spans="1:7">
      <c r="A234" s="405" t="s">
        <v>364</v>
      </c>
      <c r="B234" s="426" t="s">
        <v>365</v>
      </c>
      <c r="C234" s="459"/>
      <c r="D234" s="428"/>
      <c r="E234" s="428"/>
      <c r="F234" s="405"/>
    </row>
    <row r="235" spans="1:7">
      <c r="A235" s="405" t="s">
        <v>366</v>
      </c>
      <c r="B235" s="426" t="s">
        <v>367</v>
      </c>
      <c r="C235" s="459"/>
      <c r="D235" s="428"/>
      <c r="E235" s="428"/>
      <c r="F235" s="405"/>
    </row>
    <row r="236" spans="1:7">
      <c r="A236" s="405" t="s">
        <v>368</v>
      </c>
      <c r="B236" s="426" t="s">
        <v>369</v>
      </c>
      <c r="C236" s="428"/>
      <c r="D236" s="428"/>
      <c r="E236" s="428"/>
      <c r="F236" s="405"/>
    </row>
    <row r="237" spans="1:7">
      <c r="A237" s="405" t="s">
        <v>370</v>
      </c>
      <c r="B237" s="405"/>
      <c r="C237" s="428"/>
      <c r="D237" s="428"/>
      <c r="E237" s="428"/>
      <c r="F237" s="405"/>
    </row>
    <row r="238" spans="1:7">
      <c r="A238" s="405" t="s">
        <v>371</v>
      </c>
      <c r="B238" s="405"/>
      <c r="C238" s="428"/>
      <c r="D238" s="428"/>
      <c r="E238" s="428"/>
      <c r="F238" s="405"/>
    </row>
    <row r="239" spans="1:7">
      <c r="A239" s="436"/>
      <c r="B239" s="453" t="s">
        <v>372</v>
      </c>
      <c r="C239" s="436"/>
      <c r="D239" s="436"/>
      <c r="E239" s="455"/>
      <c r="F239" s="436"/>
      <c r="G239" s="436"/>
    </row>
    <row r="240" spans="1:7" ht="30">
      <c r="A240" s="405" t="s">
        <v>373</v>
      </c>
      <c r="B240" s="405" t="s">
        <v>374</v>
      </c>
      <c r="C240" s="467" t="s">
        <v>65</v>
      </c>
      <c r="D240" s="407"/>
      <c r="E240" s="407"/>
      <c r="F240" s="407"/>
      <c r="G240" s="407"/>
    </row>
    <row r="241" spans="1:7" ht="30">
      <c r="A241" s="405" t="s">
        <v>375</v>
      </c>
      <c r="B241" s="405" t="s">
        <v>376</v>
      </c>
      <c r="C241" s="467" t="s">
        <v>377</v>
      </c>
      <c r="D241" s="407"/>
      <c r="E241" s="407"/>
      <c r="F241" s="407"/>
      <c r="G241" s="407"/>
    </row>
    <row r="242" spans="1:7">
      <c r="A242" s="405" t="s">
        <v>378</v>
      </c>
      <c r="B242" s="405" t="s">
        <v>379</v>
      </c>
      <c r="C242" s="405" t="s">
        <v>380</v>
      </c>
      <c r="D242" s="407"/>
      <c r="E242" s="407"/>
      <c r="F242" s="407"/>
      <c r="G242" s="407"/>
    </row>
    <row r="243" spans="1:7">
      <c r="A243" s="405" t="s">
        <v>381</v>
      </c>
      <c r="B243" s="405" t="s">
        <v>382</v>
      </c>
      <c r="C243" s="508" t="s">
        <v>383</v>
      </c>
      <c r="D243" s="407"/>
      <c r="E243" s="407"/>
      <c r="F243" s="407"/>
      <c r="G243" s="407"/>
    </row>
    <row r="244" spans="1:7">
      <c r="A244" s="405" t="s">
        <v>384</v>
      </c>
      <c r="B244" s="405"/>
      <c r="C244" s="405"/>
      <c r="D244" s="407"/>
      <c r="E244" s="407"/>
      <c r="F244" s="407"/>
      <c r="G244" s="407"/>
    </row>
    <row r="245" spans="1:7">
      <c r="A245" s="405" t="s">
        <v>385</v>
      </c>
      <c r="B245" s="405"/>
      <c r="C245" s="405"/>
      <c r="D245" s="407"/>
      <c r="E245" s="407"/>
      <c r="F245" s="407"/>
      <c r="G245" s="407"/>
    </row>
    <row r="246" spans="1:7">
      <c r="A246" s="405" t="s">
        <v>386</v>
      </c>
      <c r="B246" s="405"/>
      <c r="C246" s="405"/>
      <c r="D246" s="407"/>
      <c r="E246" s="407"/>
      <c r="F246" s="407"/>
      <c r="G246" s="407"/>
    </row>
    <row r="247" spans="1:7">
      <c r="A247" s="405" t="s">
        <v>387</v>
      </c>
      <c r="B247" s="405"/>
      <c r="C247" s="405"/>
      <c r="D247" s="407"/>
      <c r="E247" s="407"/>
      <c r="F247" s="407"/>
      <c r="G247" s="407"/>
    </row>
    <row r="248" spans="1:7">
      <c r="A248" s="405" t="s">
        <v>388</v>
      </c>
      <c r="B248" s="405"/>
      <c r="C248" s="405"/>
      <c r="D248" s="407"/>
      <c r="E248" s="407"/>
      <c r="F248" s="407"/>
      <c r="G248" s="407"/>
    </row>
    <row r="249" spans="1:7">
      <c r="A249" s="405" t="s">
        <v>389</v>
      </c>
      <c r="B249" s="405"/>
      <c r="C249" s="405"/>
      <c r="D249" s="407"/>
      <c r="E249" s="407"/>
      <c r="F249" s="407"/>
      <c r="G249" s="407"/>
    </row>
    <row r="250" spans="1:7">
      <c r="A250" s="405" t="s">
        <v>390</v>
      </c>
      <c r="B250" s="405"/>
      <c r="C250" s="405"/>
      <c r="D250" s="407"/>
      <c r="E250" s="407"/>
      <c r="F250" s="407"/>
      <c r="G250" s="407"/>
    </row>
    <row r="251" spans="1:7">
      <c r="A251" s="405" t="s">
        <v>391</v>
      </c>
      <c r="B251" s="405"/>
      <c r="C251" s="405"/>
      <c r="D251" s="407"/>
      <c r="E251" s="407"/>
      <c r="F251" s="407"/>
      <c r="G251" s="407"/>
    </row>
    <row r="252" spans="1:7">
      <c r="A252" s="405" t="s">
        <v>392</v>
      </c>
      <c r="B252" s="405"/>
      <c r="C252" s="405"/>
      <c r="D252" s="407"/>
      <c r="E252" s="407"/>
      <c r="F252" s="407"/>
      <c r="G252" s="407"/>
    </row>
    <row r="253" spans="1:7">
      <c r="A253" s="405" t="s">
        <v>393</v>
      </c>
      <c r="B253" s="405"/>
      <c r="C253" s="405"/>
      <c r="D253" s="407"/>
      <c r="E253" s="407"/>
      <c r="F253" s="407"/>
      <c r="G253" s="407"/>
    </row>
    <row r="254" spans="1:7">
      <c r="A254" s="405" t="s">
        <v>394</v>
      </c>
      <c r="B254" s="405"/>
      <c r="C254" s="405"/>
      <c r="D254" s="407"/>
      <c r="E254" s="407"/>
      <c r="F254" s="407"/>
      <c r="G254" s="407"/>
    </row>
    <row r="255" spans="1:7">
      <c r="A255" s="405" t="s">
        <v>395</v>
      </c>
      <c r="B255" s="405"/>
      <c r="C255" s="405"/>
      <c r="D255" s="407"/>
      <c r="E255" s="407"/>
      <c r="F255" s="407"/>
      <c r="G255" s="407"/>
    </row>
    <row r="256" spans="1:7">
      <c r="A256" s="405" t="s">
        <v>396</v>
      </c>
      <c r="B256" s="405"/>
      <c r="C256" s="405"/>
      <c r="D256" s="407"/>
      <c r="E256" s="407"/>
      <c r="F256" s="407"/>
      <c r="G256" s="407"/>
    </row>
    <row r="257" spans="1:7">
      <c r="A257" s="405" t="s">
        <v>397</v>
      </c>
      <c r="B257" s="405"/>
      <c r="C257" s="405"/>
      <c r="D257" s="407"/>
      <c r="E257" s="407"/>
      <c r="F257" s="407"/>
      <c r="G257" s="407"/>
    </row>
    <row r="258" spans="1:7">
      <c r="A258" s="405" t="s">
        <v>398</v>
      </c>
      <c r="B258" s="405"/>
      <c r="C258" s="405"/>
      <c r="D258" s="407"/>
      <c r="E258" s="407"/>
      <c r="F258" s="407"/>
      <c r="G258" s="407"/>
    </row>
    <row r="259" spans="1:7">
      <c r="A259" s="405" t="s">
        <v>399</v>
      </c>
      <c r="B259" s="405"/>
      <c r="C259" s="405"/>
      <c r="D259" s="407"/>
      <c r="E259" s="407"/>
      <c r="F259" s="407"/>
      <c r="G259" s="407"/>
    </row>
    <row r="260" spans="1:7">
      <c r="A260" s="405" t="s">
        <v>400</v>
      </c>
      <c r="B260" s="405"/>
      <c r="C260" s="405"/>
      <c r="D260" s="407"/>
      <c r="E260" s="407"/>
      <c r="F260" s="407"/>
      <c r="G260" s="407"/>
    </row>
    <row r="261" spans="1:7">
      <c r="A261" s="405" t="s">
        <v>401</v>
      </c>
      <c r="B261" s="405"/>
      <c r="C261" s="405"/>
      <c r="D261" s="407"/>
      <c r="E261" s="407"/>
      <c r="F261" s="407"/>
      <c r="G261" s="407"/>
    </row>
    <row r="262" spans="1:7">
      <c r="A262" s="405" t="s">
        <v>402</v>
      </c>
      <c r="B262" s="405"/>
      <c r="C262" s="405"/>
      <c r="D262" s="407"/>
      <c r="E262" s="407"/>
      <c r="F262" s="407"/>
      <c r="G262" s="407"/>
    </row>
    <row r="263" spans="1:7">
      <c r="A263" s="405" t="s">
        <v>403</v>
      </c>
      <c r="B263" s="405"/>
      <c r="C263" s="405"/>
      <c r="D263" s="407"/>
      <c r="E263" s="407"/>
      <c r="F263" s="407"/>
      <c r="G263" s="407"/>
    </row>
    <row r="264" spans="1:7">
      <c r="A264" s="405" t="s">
        <v>404</v>
      </c>
      <c r="B264" s="405"/>
      <c r="C264" s="405"/>
      <c r="D264" s="407"/>
      <c r="E264" s="407"/>
      <c r="F264" s="407"/>
      <c r="G264" s="407"/>
    </row>
    <row r="265" spans="1:7">
      <c r="A265" s="405" t="s">
        <v>405</v>
      </c>
      <c r="B265" s="405"/>
      <c r="C265" s="405"/>
      <c r="D265" s="407"/>
      <c r="E265" s="407"/>
      <c r="F265" s="407"/>
      <c r="G265" s="407"/>
    </row>
    <row r="266" spans="1:7">
      <c r="A266" s="405" t="s">
        <v>406</v>
      </c>
      <c r="B266" s="405"/>
      <c r="C266" s="405"/>
      <c r="D266" s="407"/>
      <c r="E266" s="407"/>
      <c r="F266" s="407"/>
      <c r="G266" s="407"/>
    </row>
    <row r="267" spans="1:7">
      <c r="A267" s="405" t="s">
        <v>407</v>
      </c>
      <c r="B267" s="405"/>
      <c r="C267" s="405"/>
      <c r="D267" s="407"/>
      <c r="E267" s="407"/>
      <c r="F267" s="407"/>
      <c r="G267" s="407"/>
    </row>
    <row r="268" spans="1:7">
      <c r="A268" s="405" t="s">
        <v>408</v>
      </c>
      <c r="B268" s="405"/>
      <c r="C268" s="405"/>
      <c r="D268" s="407"/>
      <c r="E268" s="407"/>
      <c r="F268" s="407"/>
      <c r="G268" s="407"/>
    </row>
    <row r="269" spans="1:7">
      <c r="A269" s="405" t="s">
        <v>409</v>
      </c>
      <c r="B269" s="405"/>
      <c r="C269" s="405"/>
      <c r="D269" s="407"/>
      <c r="E269" s="407"/>
      <c r="F269" s="407"/>
      <c r="G269" s="407"/>
    </row>
    <row r="270" spans="1:7">
      <c r="A270" s="405" t="s">
        <v>410</v>
      </c>
      <c r="B270" s="405"/>
      <c r="C270" s="405"/>
      <c r="D270" s="407"/>
      <c r="E270" s="407"/>
      <c r="F270" s="407"/>
      <c r="G270" s="407"/>
    </row>
    <row r="271" spans="1:7">
      <c r="A271" s="405" t="s">
        <v>411</v>
      </c>
      <c r="B271" s="405"/>
      <c r="C271" s="405"/>
      <c r="D271" s="407"/>
      <c r="E271" s="407"/>
      <c r="F271" s="407"/>
      <c r="G271" s="407"/>
    </row>
    <row r="272" spans="1:7">
      <c r="A272" s="405" t="s">
        <v>412</v>
      </c>
      <c r="B272" s="405"/>
      <c r="C272" s="405"/>
      <c r="D272" s="407"/>
      <c r="E272" s="407"/>
      <c r="F272" s="407"/>
      <c r="G272" s="407"/>
    </row>
    <row r="273" spans="1:7">
      <c r="A273" s="405" t="s">
        <v>413</v>
      </c>
      <c r="B273" s="405"/>
      <c r="C273" s="405"/>
      <c r="D273" s="407"/>
      <c r="E273" s="407"/>
      <c r="F273" s="407"/>
      <c r="G273" s="407"/>
    </row>
    <row r="274" spans="1:7">
      <c r="A274" s="405" t="s">
        <v>414</v>
      </c>
      <c r="B274" s="405"/>
      <c r="C274" s="405"/>
      <c r="D274" s="407"/>
      <c r="E274" s="407"/>
      <c r="F274" s="407"/>
      <c r="G274" s="407"/>
    </row>
    <row r="275" spans="1:7">
      <c r="A275" s="405" t="s">
        <v>415</v>
      </c>
      <c r="B275" s="405"/>
      <c r="C275" s="405"/>
      <c r="D275" s="407"/>
      <c r="E275" s="407"/>
      <c r="F275" s="407"/>
      <c r="G275" s="407"/>
    </row>
    <row r="276" spans="1:7">
      <c r="A276" s="405" t="s">
        <v>416</v>
      </c>
      <c r="B276" s="405"/>
      <c r="C276" s="405"/>
      <c r="D276" s="407"/>
      <c r="E276" s="407"/>
      <c r="F276" s="407"/>
      <c r="G276" s="407"/>
    </row>
    <row r="277" spans="1:7">
      <c r="A277" s="405" t="s">
        <v>417</v>
      </c>
      <c r="B277" s="405"/>
      <c r="C277" s="405"/>
      <c r="D277" s="407"/>
      <c r="E277" s="407"/>
      <c r="F277" s="407"/>
      <c r="G277" s="407"/>
    </row>
    <row r="278" spans="1:7">
      <c r="A278" s="405" t="s">
        <v>418</v>
      </c>
      <c r="B278" s="405"/>
      <c r="C278" s="405"/>
      <c r="D278" s="407"/>
      <c r="E278" s="407"/>
      <c r="F278" s="407"/>
      <c r="G278" s="407"/>
    </row>
    <row r="279" spans="1:7">
      <c r="A279" s="405" t="s">
        <v>419</v>
      </c>
      <c r="B279" s="405"/>
      <c r="C279" s="405"/>
      <c r="D279" s="407"/>
      <c r="E279" s="407"/>
      <c r="F279" s="407"/>
      <c r="G279" s="407"/>
    </row>
    <row r="280" spans="1:7">
      <c r="A280" s="405" t="s">
        <v>420</v>
      </c>
      <c r="B280" s="405"/>
      <c r="C280" s="405"/>
      <c r="D280" s="407"/>
      <c r="E280" s="407"/>
      <c r="F280" s="407"/>
      <c r="G280" s="407"/>
    </row>
    <row r="281" spans="1:7">
      <c r="A281" s="405" t="s">
        <v>421</v>
      </c>
      <c r="B281" s="405"/>
      <c r="C281" s="405"/>
      <c r="D281" s="407"/>
      <c r="E281" s="407"/>
      <c r="F281" s="407"/>
      <c r="G281" s="407"/>
    </row>
    <row r="282" spans="1:7">
      <c r="A282" s="405" t="s">
        <v>422</v>
      </c>
      <c r="B282" s="405"/>
      <c r="C282" s="405"/>
      <c r="D282" s="407"/>
      <c r="E282" s="407"/>
      <c r="F282" s="407"/>
      <c r="G282" s="407"/>
    </row>
    <row r="283" spans="1:7">
      <c r="A283" s="405" t="s">
        <v>423</v>
      </c>
      <c r="B283" s="405"/>
      <c r="C283" s="405"/>
      <c r="D283" s="407"/>
      <c r="E283" s="407"/>
      <c r="F283" s="407"/>
      <c r="G283" s="407"/>
    </row>
    <row r="284" spans="1:7">
      <c r="A284" s="405" t="s">
        <v>424</v>
      </c>
      <c r="B284" s="405"/>
      <c r="C284" s="405"/>
      <c r="D284" s="407"/>
      <c r="E284" s="407"/>
      <c r="F284" s="407"/>
      <c r="G284" s="407"/>
    </row>
    <row r="285" spans="1:7" ht="37.5">
      <c r="A285" s="420"/>
      <c r="B285" s="420" t="s">
        <v>425</v>
      </c>
      <c r="C285" s="420" t="s">
        <v>426</v>
      </c>
      <c r="D285" s="420" t="s">
        <v>426</v>
      </c>
      <c r="E285" s="420"/>
      <c r="F285" s="421"/>
      <c r="G285" s="422"/>
    </row>
    <row r="286" spans="1:7">
      <c r="A286" s="468" t="s">
        <v>427</v>
      </c>
      <c r="B286" s="469"/>
      <c r="C286" s="469"/>
      <c r="D286" s="469"/>
      <c r="E286" s="469"/>
      <c r="F286" s="470"/>
      <c r="G286" s="469"/>
    </row>
    <row r="287" spans="1:7">
      <c r="A287" s="468" t="s">
        <v>428</v>
      </c>
      <c r="B287" s="469"/>
      <c r="C287" s="469"/>
      <c r="D287" s="469"/>
      <c r="E287" s="469"/>
      <c r="F287" s="470"/>
      <c r="G287" s="469"/>
    </row>
    <row r="288" spans="1:7">
      <c r="A288" s="412" t="s">
        <v>429</v>
      </c>
      <c r="B288" s="427" t="s">
        <v>430</v>
      </c>
      <c r="C288" s="430"/>
      <c r="D288" s="471"/>
      <c r="E288" s="471"/>
      <c r="F288" s="471"/>
      <c r="G288" s="471"/>
    </row>
    <row r="289" spans="1:7">
      <c r="A289" s="412" t="s">
        <v>431</v>
      </c>
      <c r="B289" s="427" t="s">
        <v>432</v>
      </c>
      <c r="C289" s="430"/>
      <c r="E289" s="471"/>
      <c r="F289" s="471"/>
    </row>
    <row r="290" spans="1:7">
      <c r="A290" s="412" t="s">
        <v>433</v>
      </c>
      <c r="B290" s="427" t="s">
        <v>434</v>
      </c>
      <c r="C290" s="430"/>
      <c r="D290" s="430"/>
      <c r="E290" s="472"/>
      <c r="F290" s="471"/>
      <c r="G290" s="472"/>
    </row>
    <row r="291" spans="1:7">
      <c r="A291" s="412" t="s">
        <v>435</v>
      </c>
      <c r="B291" s="427" t="s">
        <v>436</v>
      </c>
      <c r="C291" s="430"/>
    </row>
    <row r="292" spans="1:7">
      <c r="A292" s="412" t="s">
        <v>437</v>
      </c>
      <c r="B292" s="427" t="s">
        <v>438</v>
      </c>
      <c r="C292" s="473"/>
      <c r="D292" s="430"/>
      <c r="E292" s="472"/>
      <c r="F292" s="430"/>
      <c r="G292" s="472"/>
    </row>
    <row r="293" spans="1:7">
      <c r="A293" s="412" t="s">
        <v>439</v>
      </c>
      <c r="B293" s="427" t="s">
        <v>440</v>
      </c>
      <c r="C293" s="430"/>
      <c r="D293" s="430"/>
    </row>
    <row r="294" spans="1:7">
      <c r="A294" s="412" t="s">
        <v>441</v>
      </c>
      <c r="B294" s="427" t="s">
        <v>442</v>
      </c>
      <c r="C294" s="430"/>
      <c r="F294" s="472"/>
    </row>
    <row r="295" spans="1:7">
      <c r="A295" s="412" t="s">
        <v>443</v>
      </c>
      <c r="B295" s="427" t="s">
        <v>444</v>
      </c>
      <c r="C295" s="430"/>
      <c r="E295" s="472"/>
      <c r="F295" s="472"/>
    </row>
    <row r="296" spans="1:7">
      <c r="A296" s="412" t="s">
        <v>445</v>
      </c>
      <c r="B296" s="427" t="s">
        <v>446</v>
      </c>
      <c r="C296" s="430"/>
      <c r="E296" s="472"/>
      <c r="F296" s="472"/>
    </row>
    <row r="297" spans="1:7">
      <c r="A297" s="412" t="s">
        <v>447</v>
      </c>
      <c r="B297" s="427" t="s">
        <v>448</v>
      </c>
      <c r="C297" s="430"/>
      <c r="E297" s="472"/>
    </row>
    <row r="298" spans="1:7">
      <c r="A298" s="412" t="s">
        <v>449</v>
      </c>
      <c r="B298" s="427" t="s">
        <v>450</v>
      </c>
      <c r="C298" s="430"/>
      <c r="E298" s="472"/>
    </row>
    <row r="299" spans="1:7">
      <c r="A299" s="412" t="s">
        <v>451</v>
      </c>
      <c r="B299" s="427" t="s">
        <v>452</v>
      </c>
      <c r="C299" s="430"/>
      <c r="D299" s="430"/>
      <c r="E299" s="472"/>
    </row>
    <row r="300" spans="1:7">
      <c r="A300" s="412" t="s">
        <v>453</v>
      </c>
      <c r="B300" s="427"/>
      <c r="C300" s="430"/>
      <c r="D300" s="430"/>
      <c r="E300" s="472"/>
    </row>
    <row r="301" spans="1:7">
      <c r="A301" s="412" t="s">
        <v>454</v>
      </c>
      <c r="B301" s="427"/>
      <c r="C301" s="430"/>
      <c r="D301" s="430"/>
      <c r="E301" s="472"/>
    </row>
    <row r="302" spans="1:7">
      <c r="A302" s="412" t="s">
        <v>455</v>
      </c>
      <c r="B302" s="427"/>
      <c r="C302" s="430"/>
      <c r="D302" s="430"/>
      <c r="E302" s="472"/>
    </row>
    <row r="303" spans="1:7">
      <c r="A303" s="412" t="s">
        <v>456</v>
      </c>
      <c r="B303" s="427"/>
      <c r="C303" s="430"/>
      <c r="D303" s="430"/>
      <c r="E303" s="472"/>
    </row>
    <row r="304" spans="1:7">
      <c r="A304" s="412" t="s">
        <v>457</v>
      </c>
      <c r="B304" s="427"/>
      <c r="C304" s="430"/>
      <c r="D304" s="430"/>
      <c r="E304" s="472"/>
    </row>
    <row r="305" spans="1:7">
      <c r="A305" s="412" t="s">
        <v>458</v>
      </c>
      <c r="B305" s="427"/>
      <c r="C305" s="430"/>
      <c r="D305" s="430"/>
      <c r="E305" s="472"/>
    </row>
    <row r="306" spans="1:7">
      <c r="A306" s="412" t="s">
        <v>459</v>
      </c>
      <c r="B306" s="427"/>
      <c r="C306" s="430"/>
      <c r="D306" s="430"/>
      <c r="E306" s="472"/>
    </row>
    <row r="307" spans="1:7">
      <c r="A307" s="412" t="s">
        <v>460</v>
      </c>
      <c r="B307" s="427"/>
      <c r="C307" s="430"/>
      <c r="D307" s="430"/>
      <c r="E307" s="472"/>
    </row>
    <row r="308" spans="1:7">
      <c r="A308" s="412" t="s">
        <v>461</v>
      </c>
      <c r="B308" s="427"/>
      <c r="C308" s="430"/>
      <c r="D308" s="430"/>
      <c r="E308" s="472"/>
    </row>
    <row r="309" spans="1:7">
      <c r="A309" s="412" t="s">
        <v>462</v>
      </c>
    </row>
    <row r="310" spans="1:7" ht="37.5">
      <c r="A310" s="421"/>
      <c r="B310" s="420" t="s">
        <v>39</v>
      </c>
      <c r="C310" s="421"/>
      <c r="D310" s="421"/>
      <c r="E310" s="421"/>
      <c r="F310" s="421"/>
      <c r="G310" s="422"/>
    </row>
    <row r="311" spans="1:7">
      <c r="A311" s="412" t="s">
        <v>463</v>
      </c>
      <c r="B311" s="474" t="s">
        <v>464</v>
      </c>
    </row>
    <row r="312" spans="1:7">
      <c r="A312" s="412" t="s">
        <v>465</v>
      </c>
      <c r="B312" s="474"/>
      <c r="C312" s="430"/>
    </row>
    <row r="313" spans="1:7">
      <c r="A313" s="412" t="s">
        <v>466</v>
      </c>
      <c r="B313" s="474"/>
      <c r="C313" s="430"/>
    </row>
    <row r="314" spans="1:7">
      <c r="A314" s="412" t="s">
        <v>467</v>
      </c>
      <c r="B314" s="474"/>
      <c r="C314" s="430"/>
    </row>
    <row r="315" spans="1:7">
      <c r="A315" s="412" t="s">
        <v>468</v>
      </c>
      <c r="B315" s="474"/>
      <c r="C315" s="430"/>
    </row>
    <row r="316" spans="1:7">
      <c r="A316" s="412" t="s">
        <v>469</v>
      </c>
      <c r="B316" s="474"/>
      <c r="C316" s="430"/>
    </row>
    <row r="317" spans="1:7">
      <c r="A317" s="412" t="s">
        <v>470</v>
      </c>
      <c r="B317" s="474"/>
      <c r="C317" s="430"/>
    </row>
    <row r="318" spans="1:7" ht="18.75">
      <c r="A318" s="421"/>
      <c r="B318" s="420" t="s">
        <v>40</v>
      </c>
      <c r="C318" s="421"/>
      <c r="D318" s="421"/>
      <c r="E318" s="421"/>
      <c r="F318" s="421"/>
      <c r="G318" s="422"/>
    </row>
    <row r="319" spans="1:7">
      <c r="A319" s="433"/>
      <c r="B319" s="434" t="s">
        <v>471</v>
      </c>
      <c r="C319" s="433"/>
      <c r="D319" s="433"/>
      <c r="E319" s="435"/>
      <c r="F319" s="436"/>
      <c r="G319" s="436"/>
    </row>
    <row r="320" spans="1:7">
      <c r="A320" s="412" t="s">
        <v>472</v>
      </c>
      <c r="B320" s="427" t="s">
        <v>473</v>
      </c>
      <c r="C320" s="427"/>
    </row>
    <row r="321" spans="1:3">
      <c r="A321" s="412" t="s">
        <v>474</v>
      </c>
      <c r="B321" s="427" t="s">
        <v>475</v>
      </c>
      <c r="C321" s="427"/>
    </row>
    <row r="322" spans="1:3">
      <c r="A322" s="412" t="s">
        <v>476</v>
      </c>
      <c r="B322" s="427" t="s">
        <v>477</v>
      </c>
      <c r="C322" s="427"/>
    </row>
    <row r="323" spans="1:3">
      <c r="A323" s="412" t="s">
        <v>478</v>
      </c>
      <c r="B323" s="427" t="s">
        <v>479</v>
      </c>
    </row>
    <row r="324" spans="1:3">
      <c r="A324" s="412" t="s">
        <v>480</v>
      </c>
      <c r="B324" s="427" t="s">
        <v>481</v>
      </c>
    </row>
    <row r="325" spans="1:3">
      <c r="A325" s="412" t="s">
        <v>482</v>
      </c>
      <c r="B325" s="427" t="s">
        <v>483</v>
      </c>
    </row>
    <row r="326" spans="1:3">
      <c r="A326" s="412" t="s">
        <v>484</v>
      </c>
      <c r="B326" s="427" t="s">
        <v>485</v>
      </c>
    </row>
    <row r="327" spans="1:3">
      <c r="A327" s="412" t="s">
        <v>486</v>
      </c>
      <c r="B327" s="427" t="s">
        <v>487</v>
      </c>
    </row>
    <row r="328" spans="1:3">
      <c r="A328" s="412" t="s">
        <v>488</v>
      </c>
      <c r="B328" s="427" t="s">
        <v>489</v>
      </c>
    </row>
    <row r="329" spans="1:3" ht="30">
      <c r="A329" s="412" t="s">
        <v>490</v>
      </c>
      <c r="B329" s="475" t="s">
        <v>4653</v>
      </c>
      <c r="C329" s="511">
        <v>0</v>
      </c>
    </row>
    <row r="330" spans="1:3" ht="30">
      <c r="A330" s="412" t="s">
        <v>492</v>
      </c>
      <c r="B330" s="475" t="s">
        <v>4654</v>
      </c>
      <c r="C330" s="511">
        <v>0</v>
      </c>
    </row>
    <row r="331" spans="1:3">
      <c r="A331" s="412" t="s">
        <v>493</v>
      </c>
      <c r="B331" s="475" t="s">
        <v>491</v>
      </c>
    </row>
    <row r="332" spans="1:3">
      <c r="A332" s="412" t="s">
        <v>494</v>
      </c>
      <c r="B332" s="475" t="s">
        <v>491</v>
      </c>
    </row>
    <row r="333" spans="1:3">
      <c r="A333" s="412" t="s">
        <v>495</v>
      </c>
      <c r="B333" s="475" t="s">
        <v>491</v>
      </c>
    </row>
    <row r="334" spans="1:3">
      <c r="A334" s="412" t="s">
        <v>496</v>
      </c>
      <c r="B334" s="475" t="s">
        <v>491</v>
      </c>
    </row>
    <row r="335" spans="1:3">
      <c r="A335" s="412" t="s">
        <v>497</v>
      </c>
      <c r="B335" s="475" t="s">
        <v>491</v>
      </c>
    </row>
    <row r="336" spans="1:3">
      <c r="A336" s="412" t="s">
        <v>498</v>
      </c>
      <c r="B336" s="475" t="s">
        <v>491</v>
      </c>
    </row>
    <row r="337" spans="1:2">
      <c r="A337" s="412" t="s">
        <v>499</v>
      </c>
      <c r="B337" s="475" t="s">
        <v>491</v>
      </c>
    </row>
    <row r="338" spans="1:2">
      <c r="A338" s="412" t="s">
        <v>500</v>
      </c>
      <c r="B338" s="475" t="s">
        <v>491</v>
      </c>
    </row>
    <row r="339" spans="1:2">
      <c r="A339" s="412" t="s">
        <v>501</v>
      </c>
      <c r="B339" s="475" t="s">
        <v>491</v>
      </c>
    </row>
    <row r="340" spans="1:2">
      <c r="A340" s="412" t="s">
        <v>502</v>
      </c>
      <c r="B340" s="475" t="s">
        <v>491</v>
      </c>
    </row>
    <row r="341" spans="1:2">
      <c r="A341" s="412" t="s">
        <v>503</v>
      </c>
      <c r="B341" s="475" t="s">
        <v>491</v>
      </c>
    </row>
    <row r="342" spans="1:2">
      <c r="A342" s="412" t="s">
        <v>504</v>
      </c>
      <c r="B342" s="475" t="s">
        <v>491</v>
      </c>
    </row>
    <row r="343" spans="1:2">
      <c r="A343" s="412" t="s">
        <v>505</v>
      </c>
      <c r="B343" s="475" t="s">
        <v>491</v>
      </c>
    </row>
    <row r="344" spans="1:2">
      <c r="A344" s="412" t="s">
        <v>506</v>
      </c>
      <c r="B344" s="475" t="s">
        <v>491</v>
      </c>
    </row>
    <row r="345" spans="1:2">
      <c r="A345" s="412" t="s">
        <v>507</v>
      </c>
      <c r="B345" s="475" t="s">
        <v>491</v>
      </c>
    </row>
    <row r="346" spans="1:2">
      <c r="A346" s="412" t="s">
        <v>508</v>
      </c>
      <c r="B346" s="475" t="s">
        <v>491</v>
      </c>
    </row>
    <row r="347" spans="1:2">
      <c r="A347" s="412" t="s">
        <v>509</v>
      </c>
      <c r="B347" s="475" t="s">
        <v>491</v>
      </c>
    </row>
    <row r="348" spans="1:2">
      <c r="A348" s="412" t="s">
        <v>510</v>
      </c>
      <c r="B348" s="475" t="s">
        <v>491</v>
      </c>
    </row>
    <row r="349" spans="1:2">
      <c r="A349" s="412" t="s">
        <v>511</v>
      </c>
      <c r="B349" s="475" t="s">
        <v>491</v>
      </c>
    </row>
    <row r="350" spans="1:2">
      <c r="A350" s="412" t="s">
        <v>512</v>
      </c>
      <c r="B350" s="475" t="s">
        <v>491</v>
      </c>
    </row>
    <row r="351" spans="1:2">
      <c r="A351" s="412" t="s">
        <v>513</v>
      </c>
      <c r="B351" s="475" t="s">
        <v>491</v>
      </c>
    </row>
    <row r="352" spans="1:2">
      <c r="A352" s="412" t="s">
        <v>514</v>
      </c>
      <c r="B352" s="475" t="s">
        <v>491</v>
      </c>
    </row>
    <row r="353" spans="1:7">
      <c r="A353" s="412" t="s">
        <v>515</v>
      </c>
      <c r="B353" s="475" t="s">
        <v>491</v>
      </c>
    </row>
    <row r="354" spans="1:7">
      <c r="A354" s="412" t="s">
        <v>516</v>
      </c>
      <c r="B354" s="475" t="s">
        <v>491</v>
      </c>
    </row>
    <row r="355" spans="1:7">
      <c r="A355" s="412" t="s">
        <v>517</v>
      </c>
      <c r="B355" s="475" t="s">
        <v>491</v>
      </c>
    </row>
    <row r="356" spans="1:7">
      <c r="A356" s="412" t="s">
        <v>518</v>
      </c>
      <c r="B356" s="475" t="s">
        <v>491</v>
      </c>
    </row>
    <row r="357" spans="1:7">
      <c r="A357" s="412" t="s">
        <v>519</v>
      </c>
      <c r="B357" s="475" t="s">
        <v>491</v>
      </c>
    </row>
    <row r="358" spans="1:7">
      <c r="A358" s="412" t="s">
        <v>520</v>
      </c>
      <c r="B358" s="475" t="s">
        <v>491</v>
      </c>
    </row>
    <row r="359" spans="1:7">
      <c r="A359" s="412" t="s">
        <v>521</v>
      </c>
      <c r="B359" s="475" t="s">
        <v>491</v>
      </c>
    </row>
    <row r="360" spans="1:7">
      <c r="A360" s="412" t="s">
        <v>522</v>
      </c>
      <c r="B360" s="475" t="s">
        <v>491</v>
      </c>
    </row>
    <row r="361" spans="1:7">
      <c r="A361" s="412" t="s">
        <v>523</v>
      </c>
      <c r="B361" s="475" t="s">
        <v>491</v>
      </c>
    </row>
    <row r="362" spans="1:7">
      <c r="A362" s="412" t="s">
        <v>524</v>
      </c>
      <c r="B362" s="475" t="s">
        <v>491</v>
      </c>
    </row>
    <row r="363" spans="1:7">
      <c r="A363" s="412" t="s">
        <v>525</v>
      </c>
      <c r="B363" s="475" t="s">
        <v>491</v>
      </c>
    </row>
    <row r="364" spans="1:7">
      <c r="A364" s="412" t="s">
        <v>526</v>
      </c>
      <c r="B364" s="475" t="s">
        <v>491</v>
      </c>
    </row>
    <row r="368" spans="1:7">
      <c r="A368" s="451"/>
      <c r="B368" s="451"/>
      <c r="C368" s="451"/>
      <c r="D368" s="451"/>
      <c r="E368" s="451"/>
      <c r="F368" s="451"/>
      <c r="G368" s="451"/>
    </row>
    <row r="369" spans="1:7">
      <c r="A369" s="451"/>
      <c r="B369" s="451"/>
      <c r="C369" s="451"/>
      <c r="D369" s="451"/>
      <c r="E369" s="451"/>
      <c r="F369" s="451"/>
      <c r="G369" s="451"/>
    </row>
    <row r="370" spans="1:7">
      <c r="A370" s="451"/>
      <c r="B370" s="451"/>
      <c r="C370" s="451"/>
      <c r="D370" s="451"/>
      <c r="E370" s="451"/>
      <c r="F370" s="451"/>
      <c r="G370" s="451"/>
    </row>
    <row r="371" spans="1:7">
      <c r="A371" s="451"/>
      <c r="B371" s="451"/>
      <c r="C371" s="451"/>
      <c r="D371" s="451"/>
      <c r="E371" s="451"/>
      <c r="F371" s="451"/>
      <c r="G371" s="451"/>
    </row>
    <row r="372" spans="1:7">
      <c r="A372" s="451"/>
      <c r="B372" s="451"/>
      <c r="C372" s="451"/>
      <c r="D372" s="451"/>
      <c r="E372" s="451"/>
      <c r="F372" s="451"/>
      <c r="G372" s="451"/>
    </row>
    <row r="373" spans="1:7">
      <c r="A373" s="451"/>
      <c r="B373" s="451"/>
      <c r="C373" s="451"/>
      <c r="D373" s="451"/>
      <c r="E373" s="451"/>
      <c r="F373" s="451"/>
      <c r="G373" s="451"/>
    </row>
    <row r="374" spans="1:7">
      <c r="A374" s="451"/>
      <c r="B374" s="451"/>
      <c r="C374" s="451"/>
      <c r="D374" s="451"/>
      <c r="E374" s="451"/>
      <c r="F374" s="451"/>
      <c r="G374" s="451"/>
    </row>
    <row r="375" spans="1:7">
      <c r="A375" s="451"/>
      <c r="B375" s="451"/>
      <c r="C375" s="451"/>
      <c r="D375" s="451"/>
      <c r="E375" s="451"/>
      <c r="F375" s="451"/>
      <c r="G375" s="451"/>
    </row>
    <row r="376" spans="1:7">
      <c r="A376" s="451"/>
      <c r="B376" s="451"/>
      <c r="C376" s="451"/>
      <c r="D376" s="451"/>
      <c r="E376" s="451"/>
      <c r="F376" s="451"/>
      <c r="G376" s="451"/>
    </row>
    <row r="377" spans="1:7">
      <c r="A377" s="451"/>
      <c r="B377" s="451"/>
      <c r="C377" s="451"/>
      <c r="D377" s="451"/>
      <c r="E377" s="451"/>
      <c r="F377" s="451"/>
      <c r="G377" s="451"/>
    </row>
    <row r="378" spans="1:7">
      <c r="A378" s="451"/>
      <c r="B378" s="451"/>
      <c r="C378" s="451"/>
      <c r="D378" s="451"/>
      <c r="E378" s="451"/>
      <c r="F378" s="451"/>
      <c r="G378" s="451"/>
    </row>
    <row r="379" spans="1:7">
      <c r="A379" s="451"/>
      <c r="B379" s="451"/>
      <c r="C379" s="451"/>
      <c r="D379" s="451"/>
      <c r="E379" s="451"/>
      <c r="F379" s="451"/>
      <c r="G379" s="451"/>
    </row>
    <row r="380" spans="1:7">
      <c r="A380" s="451"/>
      <c r="B380" s="451"/>
      <c r="C380" s="451"/>
      <c r="D380" s="451"/>
      <c r="E380" s="451"/>
      <c r="F380" s="451"/>
      <c r="G380" s="451"/>
    </row>
    <row r="381" spans="1:7">
      <c r="A381" s="451"/>
      <c r="B381" s="451"/>
      <c r="C381" s="451"/>
      <c r="D381" s="451"/>
      <c r="E381" s="451"/>
      <c r="F381" s="451"/>
      <c r="G381" s="451"/>
    </row>
    <row r="382" spans="1:7">
      <c r="A382" s="451"/>
      <c r="B382" s="451"/>
      <c r="C382" s="451"/>
      <c r="D382" s="451"/>
      <c r="E382" s="451"/>
      <c r="F382" s="451"/>
      <c r="G382" s="451"/>
    </row>
    <row r="383" spans="1:7">
      <c r="A383" s="451"/>
      <c r="B383" s="451"/>
      <c r="C383" s="451"/>
      <c r="D383" s="451"/>
      <c r="E383" s="451"/>
      <c r="F383" s="451"/>
      <c r="G383" s="451"/>
    </row>
    <row r="384" spans="1:7">
      <c r="A384" s="451"/>
      <c r="B384" s="451"/>
      <c r="C384" s="451"/>
      <c r="D384" s="451"/>
      <c r="E384" s="451"/>
      <c r="F384" s="451"/>
      <c r="G384" s="451"/>
    </row>
    <row r="385" spans="1:7">
      <c r="A385" s="451"/>
      <c r="B385" s="451"/>
      <c r="C385" s="451"/>
      <c r="D385" s="451"/>
      <c r="E385" s="451"/>
      <c r="F385" s="451"/>
      <c r="G385" s="451"/>
    </row>
    <row r="386" spans="1:7">
      <c r="A386" s="451"/>
      <c r="B386" s="451"/>
      <c r="C386" s="451"/>
      <c r="D386" s="451"/>
      <c r="E386" s="451"/>
      <c r="F386" s="451"/>
      <c r="G386" s="451"/>
    </row>
    <row r="387" spans="1:7">
      <c r="A387" s="451"/>
      <c r="B387" s="451"/>
      <c r="C387" s="451"/>
      <c r="D387" s="451"/>
      <c r="E387" s="451"/>
      <c r="F387" s="451"/>
      <c r="G387" s="451"/>
    </row>
    <row r="388" spans="1:7">
      <c r="A388" s="451"/>
      <c r="B388" s="451"/>
      <c r="C388" s="451"/>
      <c r="D388" s="451"/>
      <c r="E388" s="451"/>
      <c r="F388" s="451"/>
      <c r="G388" s="451"/>
    </row>
    <row r="389" spans="1:7">
      <c r="A389" s="451"/>
      <c r="B389" s="451"/>
      <c r="C389" s="451"/>
      <c r="D389" s="451"/>
      <c r="E389" s="451"/>
      <c r="F389" s="451"/>
      <c r="G389" s="451"/>
    </row>
    <row r="390" spans="1:7">
      <c r="A390" s="451"/>
      <c r="B390" s="451"/>
      <c r="C390" s="451"/>
      <c r="D390" s="451"/>
      <c r="E390" s="451"/>
      <c r="F390" s="451"/>
      <c r="G390" s="451"/>
    </row>
    <row r="391" spans="1:7">
      <c r="A391" s="451"/>
      <c r="B391" s="451"/>
      <c r="C391" s="451"/>
      <c r="D391" s="451"/>
      <c r="E391" s="451"/>
      <c r="F391" s="451"/>
      <c r="G391" s="451"/>
    </row>
    <row r="392" spans="1:7">
      <c r="A392" s="451"/>
      <c r="B392" s="451"/>
      <c r="C392" s="451"/>
      <c r="D392" s="451"/>
      <c r="E392" s="451"/>
      <c r="F392" s="451"/>
      <c r="G392" s="451"/>
    </row>
    <row r="393" spans="1:7">
      <c r="A393" s="451"/>
      <c r="B393" s="451"/>
      <c r="C393" s="451"/>
      <c r="D393" s="451"/>
      <c r="E393" s="451"/>
      <c r="F393" s="451"/>
      <c r="G393" s="451"/>
    </row>
    <row r="394" spans="1:7">
      <c r="A394" s="451"/>
      <c r="B394" s="451"/>
      <c r="C394" s="451"/>
      <c r="D394" s="451"/>
      <c r="E394" s="451"/>
      <c r="F394" s="451"/>
      <c r="G394" s="451"/>
    </row>
    <row r="395" spans="1:7">
      <c r="A395" s="451"/>
      <c r="B395" s="451"/>
      <c r="C395" s="451"/>
      <c r="D395" s="451"/>
      <c r="E395" s="451"/>
      <c r="F395" s="451"/>
      <c r="G395" s="451"/>
    </row>
    <row r="396" spans="1:7">
      <c r="A396" s="451"/>
      <c r="B396" s="451"/>
      <c r="C396" s="451"/>
      <c r="D396" s="451"/>
      <c r="E396" s="451"/>
      <c r="F396" s="451"/>
      <c r="G396" s="451"/>
    </row>
    <row r="397" spans="1:7">
      <c r="A397" s="451"/>
      <c r="B397" s="451"/>
      <c r="C397" s="451"/>
      <c r="D397" s="451"/>
      <c r="E397" s="451"/>
      <c r="F397" s="451"/>
      <c r="G397" s="451"/>
    </row>
    <row r="398" spans="1:7">
      <c r="A398" s="451"/>
      <c r="B398" s="451"/>
      <c r="C398" s="451"/>
      <c r="D398" s="451"/>
      <c r="E398" s="451"/>
      <c r="F398" s="451"/>
      <c r="G398" s="451"/>
    </row>
    <row r="399" spans="1:7">
      <c r="A399" s="451"/>
      <c r="B399" s="451"/>
      <c r="C399" s="451"/>
      <c r="D399" s="451"/>
      <c r="E399" s="451"/>
      <c r="F399" s="451"/>
      <c r="G399" s="451"/>
    </row>
    <row r="400" spans="1:7">
      <c r="A400" s="451"/>
      <c r="B400" s="451"/>
      <c r="C400" s="451"/>
      <c r="D400" s="451"/>
      <c r="E400" s="451"/>
      <c r="F400" s="451"/>
      <c r="G400" s="451"/>
    </row>
    <row r="401" spans="1:7">
      <c r="A401" s="451"/>
      <c r="B401" s="451"/>
      <c r="C401" s="451"/>
      <c r="D401" s="451"/>
      <c r="E401" s="451"/>
      <c r="F401" s="451"/>
      <c r="G401" s="451"/>
    </row>
    <row r="402" spans="1:7">
      <c r="A402" s="451"/>
      <c r="B402" s="451"/>
      <c r="C402" s="451"/>
      <c r="D402" s="451"/>
      <c r="E402" s="451"/>
      <c r="F402" s="451"/>
      <c r="G402" s="451"/>
    </row>
    <row r="403" spans="1:7">
      <c r="A403" s="451"/>
      <c r="B403" s="451"/>
      <c r="C403" s="451"/>
      <c r="D403" s="451"/>
      <c r="E403" s="451"/>
      <c r="F403" s="451"/>
      <c r="G403" s="451"/>
    </row>
    <row r="404" spans="1:7">
      <c r="A404" s="451"/>
      <c r="B404" s="451"/>
      <c r="C404" s="451"/>
      <c r="D404" s="451"/>
      <c r="E404" s="451"/>
      <c r="F404" s="451"/>
      <c r="G404" s="451"/>
    </row>
    <row r="405" spans="1:7">
      <c r="A405" s="451"/>
      <c r="B405" s="451"/>
      <c r="C405" s="451"/>
      <c r="D405" s="451"/>
      <c r="E405" s="451"/>
      <c r="F405" s="451"/>
      <c r="G405" s="451"/>
    </row>
    <row r="406" spans="1:7">
      <c r="A406" s="451"/>
      <c r="B406" s="451"/>
      <c r="C406" s="451"/>
      <c r="D406" s="451"/>
      <c r="E406" s="451"/>
      <c r="F406" s="451"/>
      <c r="G406" s="451"/>
    </row>
    <row r="407" spans="1:7">
      <c r="A407" s="451"/>
      <c r="B407" s="451"/>
      <c r="C407" s="451"/>
      <c r="D407" s="451"/>
      <c r="E407" s="451"/>
      <c r="F407" s="451"/>
      <c r="G407" s="451"/>
    </row>
    <row r="408" spans="1:7">
      <c r="A408" s="451"/>
      <c r="B408" s="451"/>
      <c r="C408" s="451"/>
      <c r="D408" s="451"/>
      <c r="E408" s="451"/>
      <c r="F408" s="451"/>
      <c r="G408" s="451"/>
    </row>
    <row r="409" spans="1:7">
      <c r="A409" s="451"/>
      <c r="B409" s="451"/>
      <c r="C409" s="451"/>
      <c r="D409" s="451"/>
      <c r="E409" s="451"/>
      <c r="F409" s="451"/>
      <c r="G409" s="451"/>
    </row>
    <row r="410" spans="1:7">
      <c r="A410" s="451"/>
      <c r="B410" s="451"/>
      <c r="C410" s="451"/>
      <c r="D410" s="451"/>
      <c r="E410" s="451"/>
      <c r="F410" s="451"/>
      <c r="G410" s="451"/>
    </row>
    <row r="411" spans="1:7">
      <c r="A411" s="451"/>
      <c r="B411" s="451"/>
      <c r="C411" s="451"/>
      <c r="D411" s="451"/>
      <c r="E411" s="451"/>
      <c r="F411" s="451"/>
      <c r="G411" s="451"/>
    </row>
    <row r="412" spans="1:7">
      <c r="A412" s="451"/>
      <c r="B412" s="451"/>
      <c r="C412" s="451"/>
      <c r="D412" s="451"/>
      <c r="E412" s="451"/>
      <c r="F412" s="451"/>
      <c r="G412" s="451"/>
    </row>
  </sheetData>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C30" r:id="rId2" xr:uid="{04A74E6E-9A29-44FC-84AE-DCBA260C98E4}"/>
    <hyperlink ref="B28" r:id="rId3" xr:uid="{4E86F27A-0937-4D52-A4A5-A9AAEB18D28A}"/>
    <hyperlink ref="B29" r:id="rId4" xr:uid="{78F6A93E-E520-4C94-A46B-54284E5ACFB8}"/>
    <hyperlink ref="C229" location="'C. ISIN List'!A1" display="C. ISIN List" xr:uid="{F29F017C-5C03-4923-98B2-1BAD34005B1A}"/>
  </hyperlinks>
  <pageMargins left="0.7" right="0.7" top="0.78740157499999996" bottom="0.78740157499999996" header="0.3" footer="0.3"/>
  <pageSetup orientation="portrait" horizontalDpi="200" verticalDpi="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theme="3" tint="0.39997558519241921"/>
  </sheetPr>
  <dimension ref="A1:M583"/>
  <sheetViews>
    <sheetView workbookViewId="0">
      <selection activeCell="C17" sqref="C17"/>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9" width="11.5703125" style="407"/>
    <col min="10" max="10" width="12" style="407" bestFit="1" customWidth="1"/>
    <col min="11" max="11" width="16.42578125" style="407" bestFit="1" customWidth="1"/>
    <col min="12" max="16384" width="11.5703125" style="407"/>
  </cols>
  <sheetData>
    <row r="1" spans="1:7" ht="31.5">
      <c r="A1" s="404" t="s">
        <v>527</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528</v>
      </c>
      <c r="C5" s="413"/>
      <c r="E5" s="415"/>
      <c r="F5" s="415"/>
    </row>
    <row r="6" spans="1:7">
      <c r="B6" s="476" t="s">
        <v>529</v>
      </c>
    </row>
    <row r="7" spans="1:7">
      <c r="B7" s="477" t="s">
        <v>530</v>
      </c>
    </row>
    <row r="8" spans="1:7" ht="15.75" thickBot="1">
      <c r="B8" s="478" t="s">
        <v>531</v>
      </c>
    </row>
    <row r="9" spans="1:7">
      <c r="B9" s="479"/>
    </row>
    <row r="10" spans="1:7" ht="37.5">
      <c r="A10" s="420" t="s">
        <v>41</v>
      </c>
      <c r="B10" s="420" t="s">
        <v>529</v>
      </c>
      <c r="C10" s="421"/>
      <c r="D10" s="421"/>
      <c r="E10" s="421"/>
      <c r="F10" s="421"/>
      <c r="G10" s="422"/>
    </row>
    <row r="11" spans="1:7">
      <c r="A11" s="433"/>
      <c r="B11" s="434" t="s">
        <v>532</v>
      </c>
      <c r="C11" s="433" t="s">
        <v>79</v>
      </c>
      <c r="D11" s="433"/>
      <c r="E11" s="433"/>
      <c r="F11" s="436" t="s">
        <v>533</v>
      </c>
      <c r="G11" s="436"/>
    </row>
    <row r="12" spans="1:7">
      <c r="A12" s="405" t="s">
        <v>534</v>
      </c>
      <c r="B12" s="405" t="s">
        <v>535</v>
      </c>
      <c r="C12" s="517">
        <v>10965434528.029999</v>
      </c>
      <c r="D12" s="405"/>
      <c r="E12" s="405"/>
      <c r="F12" s="445">
        <v>0.97448547416520903</v>
      </c>
    </row>
    <row r="13" spans="1:7">
      <c r="A13" s="405" t="s">
        <v>536</v>
      </c>
      <c r="B13" s="405" t="s">
        <v>537</v>
      </c>
      <c r="C13" s="517">
        <v>330659734.5400005</v>
      </c>
      <c r="D13" s="405"/>
      <c r="E13" s="405"/>
      <c r="F13" s="445">
        <v>2.5514525834791028E-2</v>
      </c>
    </row>
    <row r="14" spans="1:7">
      <c r="A14" s="405" t="s">
        <v>538</v>
      </c>
      <c r="B14" s="405" t="s">
        <v>117</v>
      </c>
      <c r="C14" s="437">
        <v>0</v>
      </c>
      <c r="D14" s="405"/>
      <c r="E14" s="405"/>
      <c r="F14" s="445">
        <v>0</v>
      </c>
    </row>
    <row r="15" spans="1:7">
      <c r="A15" s="405" t="s">
        <v>539</v>
      </c>
      <c r="B15" s="465" t="s">
        <v>119</v>
      </c>
      <c r="C15" s="437">
        <v>11296094262.57</v>
      </c>
      <c r="D15" s="405"/>
      <c r="E15" s="405"/>
      <c r="F15" s="480">
        <v>1</v>
      </c>
    </row>
    <row r="16" spans="1:7">
      <c r="A16" s="405" t="s">
        <v>540</v>
      </c>
      <c r="B16" s="449" t="s">
        <v>541</v>
      </c>
      <c r="C16" s="439"/>
      <c r="D16" s="405"/>
      <c r="E16" s="405"/>
      <c r="F16" s="445">
        <v>0</v>
      </c>
    </row>
    <row r="17" spans="1:7">
      <c r="A17" s="405" t="s">
        <v>542</v>
      </c>
      <c r="B17" s="449" t="s">
        <v>543</v>
      </c>
      <c r="C17" s="439"/>
      <c r="D17" s="405"/>
      <c r="E17" s="405"/>
      <c r="F17" s="445">
        <v>0</v>
      </c>
    </row>
    <row r="18" spans="1:7">
      <c r="A18" s="405" t="s">
        <v>544</v>
      </c>
      <c r="B18" s="449" t="s">
        <v>121</v>
      </c>
      <c r="C18" s="439"/>
      <c r="D18" s="405"/>
      <c r="E18" s="405"/>
      <c r="F18" s="445">
        <v>0</v>
      </c>
    </row>
    <row r="19" spans="1:7">
      <c r="A19" s="405" t="s">
        <v>545</v>
      </c>
      <c r="B19" s="449" t="s">
        <v>121</v>
      </c>
      <c r="C19" s="439"/>
      <c r="D19" s="405"/>
      <c r="E19" s="405"/>
      <c r="F19" s="445">
        <v>0</v>
      </c>
    </row>
    <row r="20" spans="1:7">
      <c r="A20" s="405" t="s">
        <v>546</v>
      </c>
      <c r="B20" s="449" t="s">
        <v>121</v>
      </c>
      <c r="C20" s="439"/>
      <c r="D20" s="405"/>
      <c r="E20" s="405"/>
      <c r="F20" s="445">
        <v>0</v>
      </c>
    </row>
    <row r="21" spans="1:7">
      <c r="A21" s="405" t="s">
        <v>547</v>
      </c>
      <c r="B21" s="449" t="s">
        <v>121</v>
      </c>
      <c r="C21" s="439"/>
      <c r="D21" s="405"/>
      <c r="E21" s="405"/>
      <c r="F21" s="445">
        <v>0</v>
      </c>
    </row>
    <row r="22" spans="1:7">
      <c r="A22" s="405" t="s">
        <v>548</v>
      </c>
      <c r="B22" s="449" t="s">
        <v>121</v>
      </c>
      <c r="C22" s="439"/>
      <c r="D22" s="405"/>
      <c r="E22" s="405"/>
      <c r="F22" s="445">
        <v>0</v>
      </c>
    </row>
    <row r="23" spans="1:7">
      <c r="A23" s="405" t="s">
        <v>549</v>
      </c>
      <c r="B23" s="449" t="s">
        <v>121</v>
      </c>
      <c r="C23" s="439"/>
      <c r="D23" s="405"/>
      <c r="E23" s="405"/>
      <c r="F23" s="445">
        <v>0</v>
      </c>
    </row>
    <row r="24" spans="1:7">
      <c r="A24" s="405" t="s">
        <v>550</v>
      </c>
      <c r="B24" s="449" t="s">
        <v>121</v>
      </c>
      <c r="C24" s="439"/>
      <c r="D24" s="405"/>
      <c r="E24" s="405"/>
      <c r="F24" s="445">
        <v>0</v>
      </c>
    </row>
    <row r="25" spans="1:7">
      <c r="A25" s="405" t="s">
        <v>551</v>
      </c>
      <c r="B25" s="449" t="s">
        <v>121</v>
      </c>
      <c r="C25" s="439"/>
      <c r="D25" s="405"/>
      <c r="E25" s="405"/>
      <c r="F25" s="445">
        <v>0</v>
      </c>
    </row>
    <row r="26" spans="1:7">
      <c r="A26" s="405" t="s">
        <v>552</v>
      </c>
      <c r="B26" s="449" t="s">
        <v>121</v>
      </c>
      <c r="C26" s="450"/>
      <c r="D26" s="451"/>
      <c r="E26" s="451"/>
      <c r="F26" s="445">
        <v>0</v>
      </c>
    </row>
    <row r="27" spans="1:7">
      <c r="A27" s="433"/>
      <c r="B27" s="434" t="s">
        <v>553</v>
      </c>
      <c r="C27" s="433" t="s">
        <v>554</v>
      </c>
      <c r="D27" s="433" t="s">
        <v>555</v>
      </c>
      <c r="E27" s="435"/>
      <c r="F27" s="433" t="s">
        <v>556</v>
      </c>
      <c r="G27" s="436"/>
    </row>
    <row r="28" spans="1:7">
      <c r="A28" s="405" t="s">
        <v>557</v>
      </c>
      <c r="B28" s="405" t="s">
        <v>558</v>
      </c>
      <c r="C28" s="519">
        <v>83969</v>
      </c>
      <c r="D28" s="519">
        <v>666</v>
      </c>
      <c r="E28" s="405"/>
      <c r="F28" s="405">
        <v>84635</v>
      </c>
    </row>
    <row r="29" spans="1:7">
      <c r="A29" s="405" t="s">
        <v>559</v>
      </c>
      <c r="B29" s="426" t="s">
        <v>560</v>
      </c>
      <c r="C29" s="405"/>
      <c r="D29" s="405"/>
      <c r="E29" s="405"/>
      <c r="F29" s="405"/>
    </row>
    <row r="30" spans="1:7">
      <c r="A30" s="405" t="s">
        <v>561</v>
      </c>
      <c r="B30" s="426" t="s">
        <v>562</v>
      </c>
      <c r="C30" s="405"/>
      <c r="D30" s="405"/>
      <c r="E30" s="405"/>
      <c r="F30" s="405"/>
    </row>
    <row r="31" spans="1:7">
      <c r="A31" s="405" t="s">
        <v>563</v>
      </c>
      <c r="B31" s="426"/>
      <c r="C31" s="405"/>
      <c r="D31" s="405"/>
      <c r="E31" s="405"/>
      <c r="F31" s="405"/>
    </row>
    <row r="32" spans="1:7">
      <c r="A32" s="405" t="s">
        <v>564</v>
      </c>
      <c r="B32" s="426"/>
      <c r="C32" s="405"/>
      <c r="D32" s="405"/>
      <c r="E32" s="405"/>
      <c r="F32" s="405"/>
    </row>
    <row r="33" spans="1:13">
      <c r="A33" s="405" t="s">
        <v>565</v>
      </c>
      <c r="B33" s="426"/>
      <c r="C33" s="405"/>
      <c r="D33" s="405"/>
      <c r="E33" s="405"/>
      <c r="F33" s="405"/>
    </row>
    <row r="34" spans="1:13">
      <c r="A34" s="405" t="s">
        <v>566</v>
      </c>
      <c r="B34" s="426"/>
      <c r="C34" s="405"/>
      <c r="D34" s="405"/>
      <c r="E34" s="405"/>
      <c r="F34" s="405"/>
    </row>
    <row r="35" spans="1:13">
      <c r="A35" s="433"/>
      <c r="B35" s="434" t="s">
        <v>567</v>
      </c>
      <c r="C35" s="433" t="s">
        <v>568</v>
      </c>
      <c r="D35" s="433" t="s">
        <v>569</v>
      </c>
      <c r="E35" s="435"/>
      <c r="F35" s="436" t="s">
        <v>533</v>
      </c>
      <c r="G35" s="436"/>
    </row>
    <row r="36" spans="1:13">
      <c r="A36" s="405" t="s">
        <v>570</v>
      </c>
      <c r="B36" s="405" t="s">
        <v>571</v>
      </c>
      <c r="C36" s="480">
        <v>4.1817579698082488E-3</v>
      </c>
      <c r="D36" s="480">
        <v>0.43663064288988762</v>
      </c>
      <c r="E36" s="481"/>
      <c r="F36" s="480">
        <v>1.6840419465189563E-2</v>
      </c>
    </row>
    <row r="37" spans="1:13">
      <c r="A37" s="405" t="s">
        <v>572</v>
      </c>
      <c r="B37" s="405"/>
      <c r="C37" s="480"/>
      <c r="D37" s="480"/>
      <c r="E37" s="481"/>
      <c r="F37" s="480"/>
    </row>
    <row r="38" spans="1:13">
      <c r="A38" s="405" t="s">
        <v>573</v>
      </c>
      <c r="B38" s="405"/>
      <c r="C38" s="480"/>
      <c r="D38" s="480"/>
      <c r="E38" s="481"/>
      <c r="F38" s="480"/>
    </row>
    <row r="39" spans="1:13">
      <c r="A39" s="405" t="s">
        <v>574</v>
      </c>
      <c r="B39" s="405"/>
      <c r="C39" s="480"/>
      <c r="D39" s="480"/>
      <c r="E39" s="481"/>
      <c r="F39" s="480"/>
    </row>
    <row r="40" spans="1:13">
      <c r="A40" s="405" t="s">
        <v>575</v>
      </c>
      <c r="B40" s="405"/>
      <c r="C40" s="480"/>
      <c r="D40" s="480"/>
      <c r="E40" s="481"/>
      <c r="F40" s="480"/>
    </row>
    <row r="41" spans="1:13">
      <c r="A41" s="405" t="s">
        <v>576</v>
      </c>
      <c r="B41" s="405"/>
      <c r="C41" s="480"/>
      <c r="D41" s="480"/>
      <c r="E41" s="481"/>
      <c r="F41" s="480"/>
    </row>
    <row r="42" spans="1:13">
      <c r="A42" s="405" t="s">
        <v>577</v>
      </c>
      <c r="B42" s="405"/>
      <c r="C42" s="480"/>
      <c r="D42" s="480"/>
      <c r="E42" s="481"/>
      <c r="F42" s="480"/>
    </row>
    <row r="43" spans="1:13">
      <c r="A43" s="433"/>
      <c r="B43" s="434" t="s">
        <v>29</v>
      </c>
      <c r="C43" s="433" t="s">
        <v>568</v>
      </c>
      <c r="D43" s="433" t="s">
        <v>569</v>
      </c>
      <c r="E43" s="435"/>
      <c r="F43" s="436" t="s">
        <v>533</v>
      </c>
      <c r="G43" s="436"/>
    </row>
    <row r="44" spans="1:13">
      <c r="A44" s="405" t="s">
        <v>578</v>
      </c>
      <c r="B44" s="482" t="s">
        <v>579</v>
      </c>
      <c r="C44" s="483">
        <v>1</v>
      </c>
      <c r="D44" s="483">
        <v>1.0000000000000002</v>
      </c>
      <c r="E44" s="480"/>
      <c r="F44" s="483">
        <v>1</v>
      </c>
    </row>
    <row r="45" spans="1:13">
      <c r="A45" s="405" t="s">
        <v>580</v>
      </c>
      <c r="B45" s="405" t="s">
        <v>44</v>
      </c>
      <c r="C45" s="480">
        <v>0.58224800538907806</v>
      </c>
      <c r="D45" s="480">
        <v>1</v>
      </c>
      <c r="E45" s="480"/>
      <c r="F45" s="514">
        <v>0.59290674944811395</v>
      </c>
      <c r="G45" s="538"/>
      <c r="K45" s="484"/>
      <c r="L45" s="485"/>
      <c r="M45" s="484"/>
    </row>
    <row r="46" spans="1:13">
      <c r="A46" s="405" t="s">
        <v>581</v>
      </c>
      <c r="B46" s="405" t="s">
        <v>582</v>
      </c>
      <c r="C46" s="480"/>
      <c r="D46" s="480"/>
      <c r="E46" s="480"/>
      <c r="F46" s="514"/>
      <c r="K46" s="484"/>
      <c r="L46" s="486"/>
      <c r="M46" s="484"/>
    </row>
    <row r="47" spans="1:13">
      <c r="A47" s="405" t="s">
        <v>583</v>
      </c>
      <c r="B47" s="405" t="s">
        <v>584</v>
      </c>
      <c r="C47" s="480"/>
      <c r="D47" s="480"/>
      <c r="E47" s="480"/>
      <c r="F47" s="514"/>
      <c r="K47" s="484"/>
      <c r="L47" s="486"/>
    </row>
    <row r="48" spans="1:13">
      <c r="A48" s="405" t="s">
        <v>585</v>
      </c>
      <c r="B48" s="405" t="s">
        <v>586</v>
      </c>
      <c r="C48" s="480"/>
      <c r="D48" s="480"/>
      <c r="E48" s="480"/>
      <c r="F48" s="514"/>
      <c r="K48" s="484"/>
      <c r="L48" s="486"/>
    </row>
    <row r="49" spans="1:13">
      <c r="A49" s="405" t="s">
        <v>587</v>
      </c>
      <c r="B49" s="405" t="s">
        <v>588</v>
      </c>
      <c r="C49" s="480"/>
      <c r="D49" s="480"/>
      <c r="E49" s="480"/>
      <c r="F49" s="514"/>
      <c r="K49" s="484"/>
      <c r="L49" s="486"/>
    </row>
    <row r="50" spans="1:13">
      <c r="A50" s="405" t="s">
        <v>589</v>
      </c>
      <c r="B50" s="405" t="s">
        <v>590</v>
      </c>
      <c r="C50" s="480"/>
      <c r="D50" s="480"/>
      <c r="E50" s="480"/>
      <c r="F50" s="514"/>
      <c r="K50" s="484"/>
      <c r="L50" s="486"/>
      <c r="M50" s="484"/>
    </row>
    <row r="51" spans="1:13">
      <c r="A51" s="405" t="s">
        <v>591</v>
      </c>
      <c r="B51" s="405" t="s">
        <v>592</v>
      </c>
      <c r="C51" s="480"/>
      <c r="D51" s="480"/>
      <c r="E51" s="480"/>
      <c r="F51" s="514"/>
      <c r="K51" s="484"/>
      <c r="L51" s="486"/>
    </row>
    <row r="52" spans="1:13">
      <c r="A52" s="405" t="s">
        <v>593</v>
      </c>
      <c r="B52" s="405" t="s">
        <v>594</v>
      </c>
      <c r="C52" s="480"/>
      <c r="D52" s="480"/>
      <c r="E52" s="480"/>
      <c r="F52" s="514"/>
      <c r="K52" s="484"/>
      <c r="L52" s="486"/>
    </row>
    <row r="53" spans="1:13">
      <c r="A53" s="405" t="s">
        <v>595</v>
      </c>
      <c r="B53" s="405" t="s">
        <v>596</v>
      </c>
      <c r="C53" s="480"/>
      <c r="D53" s="480"/>
      <c r="E53" s="480"/>
      <c r="F53" s="514"/>
      <c r="K53" s="484"/>
      <c r="L53" s="486"/>
    </row>
    <row r="54" spans="1:13">
      <c r="A54" s="405" t="s">
        <v>597</v>
      </c>
      <c r="B54" s="405" t="s">
        <v>598</v>
      </c>
      <c r="C54" s="480"/>
      <c r="D54" s="480"/>
      <c r="E54" s="480"/>
      <c r="F54" s="514"/>
    </row>
    <row r="55" spans="1:13">
      <c r="A55" s="405" t="s">
        <v>599</v>
      </c>
      <c r="B55" s="405" t="s">
        <v>600</v>
      </c>
      <c r="C55" s="480">
        <v>6.3580307668414313E-2</v>
      </c>
      <c r="D55" s="480"/>
      <c r="E55" s="480"/>
      <c r="F55" s="514">
        <v>6.1958086265824594E-2</v>
      </c>
    </row>
    <row r="56" spans="1:13">
      <c r="A56" s="405" t="s">
        <v>601</v>
      </c>
      <c r="B56" s="405" t="s">
        <v>602</v>
      </c>
      <c r="C56" s="480"/>
      <c r="D56" s="480"/>
      <c r="E56" s="480"/>
      <c r="F56" s="514"/>
    </row>
    <row r="57" spans="1:13">
      <c r="A57" s="405" t="s">
        <v>603</v>
      </c>
      <c r="B57" s="405" t="s">
        <v>604</v>
      </c>
      <c r="C57" s="514">
        <v>0.354171686942504</v>
      </c>
      <c r="D57" s="480"/>
      <c r="E57" s="480"/>
      <c r="F57" s="514">
        <v>0.34513516428605778</v>
      </c>
    </row>
    <row r="58" spans="1:13">
      <c r="A58" s="405" t="s">
        <v>605</v>
      </c>
      <c r="B58" s="405" t="s">
        <v>606</v>
      </c>
      <c r="C58" s="480"/>
      <c r="D58" s="480"/>
      <c r="E58" s="480"/>
      <c r="F58" s="514"/>
    </row>
    <row r="59" spans="1:13">
      <c r="A59" s="405" t="s">
        <v>607</v>
      </c>
      <c r="B59" s="405" t="s">
        <v>608</v>
      </c>
      <c r="C59" s="480"/>
      <c r="D59" s="480"/>
      <c r="E59" s="480"/>
      <c r="F59" s="480"/>
    </row>
    <row r="60" spans="1:13">
      <c r="A60" s="405" t="s">
        <v>609</v>
      </c>
      <c r="B60" s="405" t="s">
        <v>610</v>
      </c>
      <c r="C60" s="480"/>
      <c r="D60" s="480"/>
      <c r="E60" s="480"/>
      <c r="F60" s="480"/>
    </row>
    <row r="61" spans="1:13">
      <c r="A61" s="405" t="s">
        <v>611</v>
      </c>
      <c r="B61" s="405" t="s">
        <v>612</v>
      </c>
      <c r="C61" s="480"/>
      <c r="D61" s="480"/>
      <c r="E61" s="480"/>
      <c r="F61" s="480"/>
    </row>
    <row r="62" spans="1:13">
      <c r="A62" s="405" t="s">
        <v>613</v>
      </c>
      <c r="B62" s="405" t="s">
        <v>614</v>
      </c>
      <c r="C62" s="480"/>
      <c r="D62" s="480"/>
      <c r="E62" s="480"/>
      <c r="F62" s="480"/>
    </row>
    <row r="63" spans="1:13">
      <c r="A63" s="405" t="s">
        <v>615</v>
      </c>
      <c r="B63" s="405" t="s">
        <v>616</v>
      </c>
      <c r="C63" s="480"/>
      <c r="D63" s="480"/>
      <c r="E63" s="480"/>
      <c r="F63" s="480"/>
    </row>
    <row r="64" spans="1:13">
      <c r="A64" s="405" t="s">
        <v>617</v>
      </c>
      <c r="B64" s="405" t="s">
        <v>618</v>
      </c>
      <c r="C64" s="480"/>
      <c r="D64" s="480"/>
      <c r="E64" s="480"/>
      <c r="F64" s="480"/>
    </row>
    <row r="65" spans="1:6">
      <c r="A65" s="405" t="s">
        <v>619</v>
      </c>
      <c r="B65" s="405" t="s">
        <v>620</v>
      </c>
      <c r="C65" s="480"/>
      <c r="D65" s="480"/>
      <c r="E65" s="480"/>
      <c r="F65" s="480"/>
    </row>
    <row r="66" spans="1:6">
      <c r="A66" s="405" t="s">
        <v>621</v>
      </c>
      <c r="B66" s="405" t="s">
        <v>622</v>
      </c>
      <c r="C66" s="480"/>
      <c r="D66" s="480"/>
      <c r="E66" s="480"/>
      <c r="F66" s="480"/>
    </row>
    <row r="67" spans="1:6">
      <c r="A67" s="405" t="s">
        <v>623</v>
      </c>
      <c r="B67" s="405" t="s">
        <v>624</v>
      </c>
      <c r="C67" s="480"/>
      <c r="D67" s="480"/>
      <c r="E67" s="480"/>
      <c r="F67" s="480"/>
    </row>
    <row r="68" spans="1:6">
      <c r="A68" s="405" t="s">
        <v>625</v>
      </c>
      <c r="B68" s="405" t="s">
        <v>626</v>
      </c>
      <c r="C68" s="480"/>
      <c r="D68" s="480"/>
      <c r="E68" s="480"/>
      <c r="F68" s="480"/>
    </row>
    <row r="69" spans="1:6">
      <c r="A69" s="405" t="s">
        <v>627</v>
      </c>
      <c r="B69" s="405" t="s">
        <v>628</v>
      </c>
      <c r="C69" s="480"/>
      <c r="D69" s="480"/>
      <c r="E69" s="480"/>
      <c r="F69" s="480"/>
    </row>
    <row r="70" spans="1:6">
      <c r="A70" s="405" t="s">
        <v>629</v>
      </c>
      <c r="B70" s="405" t="s">
        <v>630</v>
      </c>
      <c r="C70" s="480"/>
      <c r="D70" s="480"/>
      <c r="E70" s="480"/>
      <c r="F70" s="480"/>
    </row>
    <row r="71" spans="1:6">
      <c r="A71" s="405" t="s">
        <v>631</v>
      </c>
      <c r="B71" s="405" t="s">
        <v>632</v>
      </c>
      <c r="C71" s="480"/>
      <c r="D71" s="480"/>
      <c r="E71" s="480"/>
      <c r="F71" s="480"/>
    </row>
    <row r="72" spans="1:6">
      <c r="A72" s="405" t="s">
        <v>633</v>
      </c>
      <c r="B72" s="482" t="s">
        <v>310</v>
      </c>
      <c r="C72" s="480"/>
      <c r="D72" s="480"/>
      <c r="E72" s="480"/>
      <c r="F72" s="480"/>
    </row>
    <row r="73" spans="1:6">
      <c r="A73" s="405" t="s">
        <v>634</v>
      </c>
      <c r="B73" s="405" t="s">
        <v>635</v>
      </c>
      <c r="C73" s="480"/>
      <c r="D73" s="480"/>
      <c r="E73" s="480"/>
      <c r="F73" s="480"/>
    </row>
    <row r="74" spans="1:6">
      <c r="A74" s="405" t="s">
        <v>636</v>
      </c>
      <c r="B74" s="405" t="s">
        <v>637</v>
      </c>
      <c r="C74" s="480"/>
      <c r="D74" s="480"/>
      <c r="E74" s="480"/>
      <c r="F74" s="480"/>
    </row>
    <row r="75" spans="1:6">
      <c r="A75" s="405" t="s">
        <v>638</v>
      </c>
      <c r="B75" s="405" t="s">
        <v>639</v>
      </c>
      <c r="C75" s="480"/>
      <c r="D75" s="480"/>
      <c r="E75" s="480"/>
      <c r="F75" s="480"/>
    </row>
    <row r="76" spans="1:6">
      <c r="A76" s="405" t="s">
        <v>640</v>
      </c>
      <c r="B76" s="482" t="s">
        <v>117</v>
      </c>
      <c r="C76" s="480"/>
      <c r="D76" s="480"/>
      <c r="E76" s="480"/>
      <c r="F76" s="480"/>
    </row>
    <row r="77" spans="1:6">
      <c r="A77" s="405" t="s">
        <v>641</v>
      </c>
      <c r="B77" s="428" t="s">
        <v>312</v>
      </c>
      <c r="C77" s="480"/>
      <c r="D77" s="480"/>
      <c r="E77" s="480"/>
      <c r="F77" s="480"/>
    </row>
    <row r="78" spans="1:6">
      <c r="A78" s="405" t="s">
        <v>642</v>
      </c>
      <c r="B78" s="405" t="s">
        <v>643</v>
      </c>
      <c r="C78" s="480"/>
      <c r="D78" s="480"/>
      <c r="E78" s="480"/>
      <c r="F78" s="480"/>
    </row>
    <row r="79" spans="1:6">
      <c r="A79" s="405" t="s">
        <v>644</v>
      </c>
      <c r="B79" s="428" t="s">
        <v>314</v>
      </c>
      <c r="C79" s="480"/>
      <c r="D79" s="480"/>
      <c r="E79" s="480"/>
      <c r="F79" s="480"/>
    </row>
    <row r="80" spans="1:6">
      <c r="A80" s="405" t="s">
        <v>645</v>
      </c>
      <c r="B80" s="428" t="s">
        <v>316</v>
      </c>
      <c r="C80" s="480"/>
      <c r="D80" s="480"/>
      <c r="E80" s="480"/>
      <c r="F80" s="480"/>
    </row>
    <row r="81" spans="1:6">
      <c r="A81" s="405" t="s">
        <v>646</v>
      </c>
      <c r="B81" s="428" t="s">
        <v>318</v>
      </c>
      <c r="C81" s="480"/>
      <c r="D81" s="480"/>
      <c r="E81" s="480"/>
      <c r="F81" s="480"/>
    </row>
    <row r="82" spans="1:6">
      <c r="A82" s="405" t="s">
        <v>647</v>
      </c>
      <c r="B82" s="428" t="s">
        <v>320</v>
      </c>
      <c r="C82" s="480"/>
      <c r="D82" s="480"/>
      <c r="E82" s="480"/>
      <c r="F82" s="480"/>
    </row>
    <row r="83" spans="1:6">
      <c r="A83" s="405" t="s">
        <v>648</v>
      </c>
      <c r="B83" s="428" t="s">
        <v>322</v>
      </c>
      <c r="C83" s="480"/>
      <c r="D83" s="480"/>
      <c r="E83" s="480"/>
      <c r="F83" s="480"/>
    </row>
    <row r="84" spans="1:6">
      <c r="A84" s="405" t="s">
        <v>649</v>
      </c>
      <c r="B84" s="428" t="s">
        <v>324</v>
      </c>
      <c r="C84" s="480"/>
      <c r="D84" s="480"/>
      <c r="E84" s="480"/>
      <c r="F84" s="480"/>
    </row>
    <row r="85" spans="1:6">
      <c r="A85" s="405" t="s">
        <v>650</v>
      </c>
      <c r="B85" s="428" t="s">
        <v>326</v>
      </c>
      <c r="C85" s="480"/>
      <c r="D85" s="480"/>
      <c r="E85" s="480"/>
      <c r="F85" s="480"/>
    </row>
    <row r="86" spans="1:6">
      <c r="A86" s="405" t="s">
        <v>651</v>
      </c>
      <c r="B86" s="428" t="s">
        <v>328</v>
      </c>
      <c r="C86" s="480"/>
      <c r="D86" s="480"/>
      <c r="E86" s="480"/>
      <c r="F86" s="480"/>
    </row>
    <row r="87" spans="1:6">
      <c r="A87" s="405" t="s">
        <v>652</v>
      </c>
      <c r="B87" s="428" t="s">
        <v>117</v>
      </c>
      <c r="C87" s="480"/>
      <c r="D87" s="480"/>
      <c r="E87" s="480"/>
      <c r="F87" s="480"/>
    </row>
    <row r="88" spans="1:6">
      <c r="A88" s="405" t="s">
        <v>653</v>
      </c>
      <c r="B88" s="449" t="s">
        <v>121</v>
      </c>
      <c r="C88" s="480"/>
      <c r="D88" s="480"/>
      <c r="E88" s="480"/>
      <c r="F88" s="480"/>
    </row>
    <row r="89" spans="1:6">
      <c r="A89" s="405" t="s">
        <v>654</v>
      </c>
      <c r="B89" s="449" t="s">
        <v>121</v>
      </c>
      <c r="C89" s="480"/>
      <c r="D89" s="480"/>
      <c r="E89" s="480"/>
      <c r="F89" s="480"/>
    </row>
    <row r="90" spans="1:6">
      <c r="A90" s="405" t="s">
        <v>655</v>
      </c>
      <c r="B90" s="449" t="s">
        <v>121</v>
      </c>
      <c r="C90" s="480"/>
      <c r="D90" s="480"/>
      <c r="E90" s="480"/>
      <c r="F90" s="480"/>
    </row>
    <row r="91" spans="1:6">
      <c r="A91" s="405" t="s">
        <v>656</v>
      </c>
      <c r="B91" s="449" t="s">
        <v>121</v>
      </c>
      <c r="C91" s="516"/>
      <c r="D91" s="480"/>
      <c r="E91" s="480"/>
      <c r="F91" s="480"/>
    </row>
    <row r="92" spans="1:6">
      <c r="A92" s="405" t="s">
        <v>657</v>
      </c>
      <c r="B92" s="449" t="s">
        <v>121</v>
      </c>
      <c r="C92" s="515"/>
      <c r="D92" s="480"/>
      <c r="E92" s="480"/>
      <c r="F92" s="480"/>
    </row>
    <row r="93" spans="1:6">
      <c r="A93" s="405" t="s">
        <v>658</v>
      </c>
      <c r="B93" s="449" t="s">
        <v>121</v>
      </c>
      <c r="C93" s="480"/>
      <c r="D93" s="480"/>
      <c r="E93" s="480"/>
      <c r="F93" s="480"/>
    </row>
    <row r="94" spans="1:6">
      <c r="A94" s="405" t="s">
        <v>659</v>
      </c>
      <c r="B94" s="449" t="s">
        <v>121</v>
      </c>
      <c r="C94" s="480"/>
      <c r="D94" s="480"/>
      <c r="E94" s="480"/>
      <c r="F94" s="480"/>
    </row>
    <row r="95" spans="1:6">
      <c r="A95" s="405" t="s">
        <v>660</v>
      </c>
      <c r="B95" s="449" t="s">
        <v>121</v>
      </c>
      <c r="C95" s="480"/>
      <c r="D95" s="480"/>
      <c r="E95" s="480"/>
      <c r="F95" s="480"/>
    </row>
    <row r="96" spans="1:6">
      <c r="A96" s="405" t="s">
        <v>661</v>
      </c>
      <c r="B96" s="449" t="s">
        <v>121</v>
      </c>
      <c r="C96" s="480"/>
      <c r="D96" s="480"/>
      <c r="E96" s="480"/>
      <c r="F96" s="480"/>
    </row>
    <row r="97" spans="1:11">
      <c r="A97" s="405" t="s">
        <v>662</v>
      </c>
      <c r="B97" s="449" t="s">
        <v>121</v>
      </c>
      <c r="C97" s="480"/>
      <c r="D97" s="480"/>
      <c r="E97" s="480"/>
      <c r="F97" s="480"/>
    </row>
    <row r="98" spans="1:11">
      <c r="A98" s="433"/>
      <c r="B98" s="487" t="s">
        <v>26</v>
      </c>
      <c r="C98" s="433" t="s">
        <v>568</v>
      </c>
      <c r="D98" s="433" t="s">
        <v>569</v>
      </c>
      <c r="E98" s="435"/>
      <c r="F98" s="436" t="s">
        <v>533</v>
      </c>
      <c r="G98" s="436"/>
    </row>
    <row r="99" spans="1:11">
      <c r="A99" s="405" t="s">
        <v>663</v>
      </c>
      <c r="B99" s="428" t="s" vm="1">
        <v>664</v>
      </c>
      <c r="C99" s="480">
        <v>3.5124042889086937E-2</v>
      </c>
      <c r="D99" s="480">
        <v>1.139325973596618E-2</v>
      </c>
      <c r="E99" s="480"/>
      <c r="F99" s="480">
        <v>3.4518563209246816E-2</v>
      </c>
      <c r="G99" s="539"/>
      <c r="I99" s="537"/>
      <c r="K99" s="537"/>
    </row>
    <row r="100" spans="1:11">
      <c r="A100" s="405" t="s">
        <v>665</v>
      </c>
      <c r="B100" s="428" t="s">
        <v>666</v>
      </c>
      <c r="C100" s="480">
        <v>5.0419272137984944E-2</v>
      </c>
      <c r="D100" s="480">
        <v>4.5779628390255303E-2</v>
      </c>
      <c r="E100" s="480"/>
      <c r="F100" s="480">
        <v>5.0300893827719274E-2</v>
      </c>
      <c r="G100" s="539"/>
      <c r="K100" s="537"/>
    </row>
    <row r="101" spans="1:11">
      <c r="A101" s="405" t="s">
        <v>667</v>
      </c>
      <c r="B101" s="428" t="s">
        <v>668</v>
      </c>
      <c r="C101" s="480">
        <v>0.16260453262679073</v>
      </c>
      <c r="D101" s="480">
        <v>0.19889299183279754</v>
      </c>
      <c r="E101" s="480"/>
      <c r="F101" s="480">
        <v>0.16353041545670716</v>
      </c>
      <c r="G101" s="539"/>
      <c r="K101" s="537"/>
    </row>
    <row r="102" spans="1:11">
      <c r="A102" s="405" t="s">
        <v>669</v>
      </c>
      <c r="B102" s="428" t="s">
        <v>670</v>
      </c>
      <c r="C102" s="480">
        <v>7.0144149125496033E-2</v>
      </c>
      <c r="D102" s="480">
        <v>3.6729059417715454E-2</v>
      </c>
      <c r="E102" s="480"/>
      <c r="F102" s="480">
        <v>6.9291578955875011E-2</v>
      </c>
      <c r="G102" s="539"/>
      <c r="K102" s="537"/>
    </row>
    <row r="103" spans="1:11">
      <c r="A103" s="405" t="s">
        <v>671</v>
      </c>
      <c r="B103" s="428" t="s" vm="2">
        <v>672</v>
      </c>
      <c r="C103" s="480">
        <v>2.4590137504422512E-2</v>
      </c>
      <c r="D103" s="480">
        <v>0.11991502359352982</v>
      </c>
      <c r="E103" s="480"/>
      <c r="F103" s="480">
        <v>2.7022306773241554E-2</v>
      </c>
      <c r="G103" s="539"/>
      <c r="K103" s="537"/>
    </row>
    <row r="104" spans="1:11">
      <c r="A104" s="405" t="s">
        <v>673</v>
      </c>
      <c r="B104" s="428" t="s" vm="3">
        <v>674</v>
      </c>
      <c r="C104" s="480">
        <v>0.11749644369464576</v>
      </c>
      <c r="D104" s="480">
        <v>0.10771996586340302</v>
      </c>
      <c r="E104" s="480"/>
      <c r="F104" s="480">
        <v>0.11724700149844726</v>
      </c>
      <c r="G104" s="539"/>
      <c r="K104" s="537"/>
    </row>
    <row r="105" spans="1:11">
      <c r="A105" s="405" t="s">
        <v>675</v>
      </c>
      <c r="B105" s="428" t="s" vm="4">
        <v>676</v>
      </c>
      <c r="C105" s="480">
        <v>2.4363100343821487E-2</v>
      </c>
      <c r="D105" s="480">
        <v>2.0181275348928641E-2</v>
      </c>
      <c r="E105" s="480"/>
      <c r="F105" s="480">
        <v>2.425640306195272E-2</v>
      </c>
      <c r="G105" s="539"/>
      <c r="K105" s="537"/>
    </row>
    <row r="106" spans="1:11">
      <c r="A106" s="405" t="s">
        <v>677</v>
      </c>
      <c r="B106" s="428" t="s" vm="5">
        <v>678</v>
      </c>
      <c r="C106" s="480">
        <v>9.6704574651316471E-3</v>
      </c>
      <c r="D106" s="480">
        <v>6.0598443957532409E-3</v>
      </c>
      <c r="E106" s="480"/>
      <c r="F106" s="480">
        <v>9.5783343846935574E-3</v>
      </c>
      <c r="G106" s="539"/>
      <c r="K106" s="537"/>
    </row>
    <row r="107" spans="1:11">
      <c r="A107" s="405" t="s">
        <v>679</v>
      </c>
      <c r="B107" s="428" t="s" vm="6">
        <v>680</v>
      </c>
      <c r="C107" s="480">
        <v>8.7835869601697994E-2</v>
      </c>
      <c r="D107" s="480">
        <v>0.45331078723080276</v>
      </c>
      <c r="E107" s="480"/>
      <c r="F107" s="480">
        <v>9.7160788829513928E-2</v>
      </c>
      <c r="G107" s="539"/>
      <c r="K107" s="537"/>
    </row>
    <row r="108" spans="1:11">
      <c r="A108" s="433"/>
      <c r="B108" s="434" t="s">
        <v>681</v>
      </c>
      <c r="C108" s="433" t="s">
        <v>568</v>
      </c>
      <c r="D108" s="433" t="s">
        <v>569</v>
      </c>
      <c r="E108" s="435"/>
      <c r="F108" s="436" t="s">
        <v>533</v>
      </c>
      <c r="G108" s="436"/>
    </row>
    <row r="109" spans="1:11">
      <c r="A109" s="405" t="s">
        <v>682</v>
      </c>
      <c r="B109" s="405" t="s">
        <v>683</v>
      </c>
      <c r="C109" s="480">
        <v>0.80040828225771565</v>
      </c>
      <c r="D109" s="480">
        <v>0.53760652583629109</v>
      </c>
      <c r="E109" s="480"/>
      <c r="F109" s="480">
        <v>0.79271553846547471</v>
      </c>
    </row>
    <row r="110" spans="1:11">
      <c r="A110" s="405" t="s">
        <v>684</v>
      </c>
      <c r="B110" s="405" t="s">
        <v>685</v>
      </c>
      <c r="C110" s="480">
        <v>0.19959171774227877</v>
      </c>
      <c r="D110" s="480">
        <v>0.46239347416370735</v>
      </c>
      <c r="E110" s="480"/>
      <c r="F110" s="480">
        <v>0.20728446153451982</v>
      </c>
    </row>
    <row r="111" spans="1:11">
      <c r="A111" s="405" t="s">
        <v>686</v>
      </c>
      <c r="B111" s="405" t="s">
        <v>117</v>
      </c>
      <c r="C111" s="480">
        <v>0</v>
      </c>
      <c r="D111" s="480">
        <v>0</v>
      </c>
      <c r="E111" s="480"/>
      <c r="F111" s="480">
        <v>0</v>
      </c>
    </row>
    <row r="112" spans="1:11">
      <c r="A112" s="405" t="s">
        <v>687</v>
      </c>
      <c r="B112" s="405"/>
      <c r="C112" s="480"/>
      <c r="D112" s="480"/>
      <c r="E112" s="480"/>
      <c r="F112" s="480"/>
    </row>
    <row r="113" spans="1:7">
      <c r="A113" s="405" t="s">
        <v>688</v>
      </c>
      <c r="B113" s="405"/>
      <c r="C113" s="480"/>
      <c r="D113" s="480"/>
      <c r="E113" s="480"/>
      <c r="F113" s="480"/>
    </row>
    <row r="114" spans="1:7">
      <c r="A114" s="412" t="s">
        <v>689</v>
      </c>
      <c r="C114" s="488"/>
      <c r="D114" s="488"/>
      <c r="E114" s="480"/>
      <c r="F114" s="488"/>
    </row>
    <row r="115" spans="1:7">
      <c r="A115" s="412" t="s">
        <v>690</v>
      </c>
      <c r="C115" s="488"/>
      <c r="D115" s="488"/>
      <c r="E115" s="480"/>
      <c r="F115" s="488"/>
    </row>
    <row r="116" spans="1:7">
      <c r="A116" s="412" t="s">
        <v>691</v>
      </c>
      <c r="C116" s="488"/>
      <c r="D116" s="488"/>
      <c r="E116" s="480"/>
      <c r="F116" s="488"/>
    </row>
    <row r="117" spans="1:7">
      <c r="A117" s="412" t="s">
        <v>692</v>
      </c>
      <c r="C117" s="488"/>
      <c r="D117" s="488"/>
      <c r="E117" s="480"/>
      <c r="F117" s="488"/>
    </row>
    <row r="118" spans="1:7">
      <c r="A118" s="433"/>
      <c r="B118" s="434" t="s">
        <v>27</v>
      </c>
      <c r="C118" s="433" t="s">
        <v>568</v>
      </c>
      <c r="D118" s="433" t="s">
        <v>569</v>
      </c>
      <c r="E118" s="435"/>
      <c r="F118" s="436" t="s">
        <v>533</v>
      </c>
      <c r="G118" s="436"/>
    </row>
    <row r="119" spans="1:7">
      <c r="A119" s="405" t="s">
        <v>693</v>
      </c>
      <c r="B119" s="405" t="s">
        <v>694</v>
      </c>
      <c r="C119" s="480">
        <v>1.6813073413436509E-2</v>
      </c>
      <c r="D119" s="480">
        <v>0.1994881082867995</v>
      </c>
      <c r="E119" s="480"/>
      <c r="F119" s="480">
        <v>2.2160344526290083E-2</v>
      </c>
    </row>
    <row r="120" spans="1:7">
      <c r="A120" s="405" t="s">
        <v>695</v>
      </c>
      <c r="B120" s="405" t="s">
        <v>696</v>
      </c>
      <c r="C120" s="514">
        <v>0.87064125090035649</v>
      </c>
      <c r="D120" s="480">
        <v>0.80051189171320047</v>
      </c>
      <c r="E120" s="480"/>
      <c r="F120" s="514">
        <v>0.86858842142201875</v>
      </c>
    </row>
    <row r="121" spans="1:7">
      <c r="A121" s="405" t="s">
        <v>697</v>
      </c>
      <c r="B121" s="405" t="s">
        <v>117</v>
      </c>
      <c r="C121" s="480">
        <v>0.11254567568620696</v>
      </c>
      <c r="D121" s="480">
        <v>0</v>
      </c>
      <c r="E121" s="519"/>
      <c r="F121" s="480">
        <v>0.10925123405169111</v>
      </c>
    </row>
    <row r="122" spans="1:7">
      <c r="A122" s="405" t="s">
        <v>698</v>
      </c>
      <c r="B122" s="405"/>
      <c r="C122" s="405"/>
      <c r="D122" s="405"/>
      <c r="E122" s="405"/>
      <c r="F122" s="405"/>
    </row>
    <row r="123" spans="1:7">
      <c r="A123" s="405" t="s">
        <v>699</v>
      </c>
      <c r="B123" s="405"/>
      <c r="C123" s="405"/>
      <c r="D123" s="405"/>
      <c r="E123" s="405"/>
      <c r="F123" s="405"/>
    </row>
    <row r="124" spans="1:7">
      <c r="A124" s="405" t="s">
        <v>700</v>
      </c>
      <c r="B124" s="405"/>
      <c r="C124" s="405"/>
      <c r="D124" s="405"/>
      <c r="E124" s="405"/>
      <c r="F124" s="405"/>
    </row>
    <row r="125" spans="1:7">
      <c r="A125" s="412" t="s">
        <v>701</v>
      </c>
      <c r="E125" s="405"/>
    </row>
    <row r="126" spans="1:7">
      <c r="A126" s="412" t="s">
        <v>702</v>
      </c>
      <c r="E126" s="405"/>
    </row>
    <row r="127" spans="1:7">
      <c r="A127" s="412" t="s">
        <v>703</v>
      </c>
      <c r="E127" s="405"/>
    </row>
    <row r="128" spans="1:7">
      <c r="A128" s="433"/>
      <c r="B128" s="434" t="s">
        <v>704</v>
      </c>
      <c r="C128" s="433" t="s">
        <v>568</v>
      </c>
      <c r="D128" s="433" t="s">
        <v>569</v>
      </c>
      <c r="E128" s="435"/>
      <c r="F128" s="436" t="s">
        <v>533</v>
      </c>
      <c r="G128" s="436"/>
    </row>
    <row r="129" spans="1:7">
      <c r="A129" s="405" t="s">
        <v>705</v>
      </c>
      <c r="B129" s="428" t="s">
        <v>706</v>
      </c>
      <c r="C129" s="480">
        <v>5.1751493913844149E-2</v>
      </c>
      <c r="D129" s="480">
        <v>0.12195794603204589</v>
      </c>
      <c r="E129" s="480"/>
      <c r="F129" s="480">
        <v>5.3806580059621245E-2</v>
      </c>
    </row>
    <row r="130" spans="1:7">
      <c r="A130" s="405" t="s">
        <v>707</v>
      </c>
      <c r="B130" s="428" t="s">
        <v>708</v>
      </c>
      <c r="C130" s="480">
        <v>5.8589199629777149E-2</v>
      </c>
      <c r="D130" s="480">
        <v>2.7587457610132721E-2</v>
      </c>
      <c r="E130" s="519"/>
      <c r="F130" s="480">
        <v>5.7681715365905481E-2</v>
      </c>
    </row>
    <row r="131" spans="1:7">
      <c r="A131" s="405" t="s">
        <v>709</v>
      </c>
      <c r="B131" s="428" t="s">
        <v>710</v>
      </c>
      <c r="C131" s="480">
        <v>0.13690820375904519</v>
      </c>
      <c r="D131" s="480">
        <v>3.9407848548985228E-2</v>
      </c>
      <c r="E131" s="519"/>
      <c r="F131" s="480">
        <v>0.13405416936255996</v>
      </c>
    </row>
    <row r="132" spans="1:7">
      <c r="A132" s="405" t="s">
        <v>711</v>
      </c>
      <c r="B132" s="428" t="s">
        <v>712</v>
      </c>
      <c r="C132" s="480">
        <v>0.44740548962188781</v>
      </c>
      <c r="D132" s="480">
        <v>0.13370076544548817</v>
      </c>
      <c r="E132" s="519"/>
      <c r="F132" s="480">
        <v>0.4382227120698427</v>
      </c>
    </row>
    <row r="133" spans="1:7">
      <c r="A133" s="405" t="s">
        <v>713</v>
      </c>
      <c r="B133" s="428" t="s">
        <v>714</v>
      </c>
      <c r="C133" s="480">
        <v>0.30534561307544955</v>
      </c>
      <c r="D133" s="480">
        <v>0.67734598236334598</v>
      </c>
      <c r="E133" s="519"/>
      <c r="F133" s="480">
        <v>0.31623482314207418</v>
      </c>
    </row>
    <row r="134" spans="1:7">
      <c r="A134" s="405" t="s">
        <v>715</v>
      </c>
      <c r="B134" s="426"/>
      <c r="C134" s="480"/>
      <c r="D134" s="480"/>
      <c r="E134" s="480"/>
      <c r="F134" s="480"/>
    </row>
    <row r="135" spans="1:7">
      <c r="A135" s="412" t="s">
        <v>716</v>
      </c>
      <c r="B135" s="427"/>
      <c r="C135" s="488"/>
      <c r="D135" s="488"/>
      <c r="E135" s="488"/>
      <c r="F135" s="488"/>
    </row>
    <row r="136" spans="1:7">
      <c r="A136" s="412" t="s">
        <v>717</v>
      </c>
      <c r="B136" s="428"/>
      <c r="C136" s="488"/>
      <c r="D136" s="488"/>
      <c r="E136" s="488"/>
      <c r="F136" s="488"/>
    </row>
    <row r="137" spans="1:7">
      <c r="A137" s="412" t="s">
        <v>718</v>
      </c>
      <c r="B137" s="428"/>
      <c r="C137" s="488"/>
      <c r="D137" s="488"/>
      <c r="E137" s="488"/>
      <c r="F137" s="488"/>
    </row>
    <row r="138" spans="1:7">
      <c r="A138" s="433"/>
      <c r="B138" s="434" t="s">
        <v>719</v>
      </c>
      <c r="C138" s="433" t="s">
        <v>568</v>
      </c>
      <c r="D138" s="433" t="s">
        <v>569</v>
      </c>
      <c r="E138" s="435"/>
      <c r="F138" s="436" t="s">
        <v>533</v>
      </c>
      <c r="G138" s="436"/>
    </row>
    <row r="139" spans="1:7">
      <c r="A139" s="405" t="s">
        <v>720</v>
      </c>
      <c r="B139" s="405" t="s">
        <v>721</v>
      </c>
      <c r="C139" s="480">
        <v>0</v>
      </c>
      <c r="D139" s="480">
        <v>0</v>
      </c>
      <c r="E139" s="480"/>
      <c r="F139" s="480">
        <v>0</v>
      </c>
    </row>
    <row r="140" spans="1:7">
      <c r="A140" s="405" t="s">
        <v>722</v>
      </c>
      <c r="B140" s="489"/>
      <c r="C140" s="480"/>
      <c r="D140" s="480"/>
      <c r="E140" s="480"/>
      <c r="F140" s="480"/>
    </row>
    <row r="141" spans="1:7">
      <c r="A141" s="412" t="s">
        <v>723</v>
      </c>
      <c r="B141" s="490"/>
      <c r="C141" s="488"/>
      <c r="D141" s="488"/>
      <c r="E141" s="480"/>
      <c r="F141" s="488"/>
    </row>
    <row r="142" spans="1:7">
      <c r="A142" s="412" t="s">
        <v>724</v>
      </c>
      <c r="B142" s="490"/>
      <c r="C142" s="488"/>
      <c r="D142" s="488"/>
      <c r="E142" s="480"/>
      <c r="F142" s="488"/>
    </row>
    <row r="143" spans="1:7">
      <c r="A143" s="412" t="s">
        <v>725</v>
      </c>
      <c r="B143" s="490"/>
      <c r="C143" s="488"/>
      <c r="D143" s="488"/>
      <c r="E143" s="480"/>
      <c r="F143" s="488"/>
    </row>
    <row r="144" spans="1:7" ht="18.75">
      <c r="A144" s="491"/>
      <c r="B144" s="492" t="s">
        <v>530</v>
      </c>
      <c r="C144" s="491"/>
      <c r="D144" s="491"/>
      <c r="E144" s="491"/>
      <c r="F144" s="493"/>
      <c r="G144" s="493"/>
    </row>
    <row r="145" spans="1:7">
      <c r="A145" s="433"/>
      <c r="B145" s="434" t="s">
        <v>726</v>
      </c>
      <c r="C145" s="433" t="s">
        <v>727</v>
      </c>
      <c r="D145" s="433" t="s">
        <v>728</v>
      </c>
      <c r="E145" s="435"/>
      <c r="F145" s="433" t="s">
        <v>568</v>
      </c>
      <c r="G145" s="433" t="s">
        <v>729</v>
      </c>
    </row>
    <row r="146" spans="1:7">
      <c r="A146" s="405" t="s">
        <v>730</v>
      </c>
      <c r="B146" s="428" t="s">
        <v>731</v>
      </c>
      <c r="C146" s="517">
        <v>130589080.82780547</v>
      </c>
      <c r="D146" s="519"/>
      <c r="E146" s="524"/>
      <c r="F146" s="524"/>
      <c r="G146" s="524"/>
    </row>
    <row r="147" spans="1:7">
      <c r="A147" s="423"/>
      <c r="B147" s="494"/>
      <c r="C147" s="517"/>
      <c r="D147" s="524"/>
      <c r="E147" s="524"/>
      <c r="F147" s="524"/>
      <c r="G147" s="524"/>
    </row>
    <row r="148" spans="1:7">
      <c r="A148" s="405"/>
      <c r="B148" s="428" t="s">
        <v>28</v>
      </c>
      <c r="C148" s="517"/>
      <c r="D148" s="524"/>
      <c r="E148" s="524"/>
      <c r="F148" s="524"/>
      <c r="G148" s="524"/>
    </row>
    <row r="149" spans="1:7">
      <c r="A149" s="405" t="s">
        <v>732</v>
      </c>
      <c r="B149" s="405" t="s">
        <v>733</v>
      </c>
      <c r="C149" s="527">
        <v>1850.7098002800117</v>
      </c>
      <c r="D149" s="519">
        <v>39423</v>
      </c>
      <c r="E149" s="524"/>
      <c r="F149" s="521">
        <v>0.16877669512769375</v>
      </c>
      <c r="G149" s="521">
        <v>0.46949176875957122</v>
      </c>
    </row>
    <row r="150" spans="1:7">
      <c r="A150" s="405" t="s">
        <v>734</v>
      </c>
      <c r="B150" s="405" t="s">
        <v>735</v>
      </c>
      <c r="C150" s="527">
        <v>6893.9311149001051</v>
      </c>
      <c r="D150" s="519">
        <v>39262</v>
      </c>
      <c r="E150" s="524"/>
      <c r="F150" s="521">
        <v>0.6286965735172324</v>
      </c>
      <c r="G150" s="521">
        <v>0.46757752679938747</v>
      </c>
    </row>
    <row r="151" spans="1:7">
      <c r="A151" s="405" t="s">
        <v>736</v>
      </c>
      <c r="B151" s="405" t="s">
        <v>737</v>
      </c>
      <c r="C151" s="527">
        <v>1639.3688055699972</v>
      </c>
      <c r="D151" s="519">
        <v>4548</v>
      </c>
      <c r="E151" s="524"/>
      <c r="F151" s="521">
        <v>0.1495033143811523</v>
      </c>
      <c r="G151" s="521">
        <v>5.4161083460949465E-2</v>
      </c>
    </row>
    <row r="152" spans="1:7">
      <c r="A152" s="405" t="s">
        <v>738</v>
      </c>
      <c r="B152" s="405" t="s">
        <v>739</v>
      </c>
      <c r="C152" s="527">
        <v>396.26790346999991</v>
      </c>
      <c r="D152" s="519">
        <v>633</v>
      </c>
      <c r="E152" s="524"/>
      <c r="F152" s="521">
        <v>3.61379115854513E-2</v>
      </c>
      <c r="G152" s="521">
        <v>7.5373277182235838E-3</v>
      </c>
    </row>
    <row r="153" spans="1:7">
      <c r="A153" s="405" t="s">
        <v>740</v>
      </c>
      <c r="B153" s="405" t="s">
        <v>741</v>
      </c>
      <c r="C153" s="527">
        <v>161.28772398000001</v>
      </c>
      <c r="D153" s="519">
        <v>100</v>
      </c>
      <c r="E153" s="524"/>
      <c r="F153" s="521">
        <v>1.470873986504732E-2</v>
      </c>
      <c r="G153" s="521">
        <v>1.1964012251148544E-3</v>
      </c>
    </row>
    <row r="154" spans="1:7">
      <c r="A154" s="405" t="s">
        <v>742</v>
      </c>
      <c r="B154" s="405" t="s">
        <v>743</v>
      </c>
      <c r="C154" s="527">
        <v>23.86917983</v>
      </c>
      <c r="D154" s="519">
        <v>3</v>
      </c>
      <c r="E154" s="524"/>
      <c r="F154" s="521">
        <v>2.1767655234259473E-3</v>
      </c>
      <c r="G154" s="521">
        <v>3.5892036753445639E-5</v>
      </c>
    </row>
    <row r="155" spans="1:7">
      <c r="A155" s="405" t="s">
        <v>744</v>
      </c>
      <c r="B155" s="428" t="s">
        <v>745</v>
      </c>
      <c r="C155" s="519"/>
      <c r="D155" s="524"/>
      <c r="E155" s="524"/>
      <c r="F155" s="521" t="s">
        <v>150</v>
      </c>
      <c r="G155" s="521" t="s">
        <v>150</v>
      </c>
    </row>
    <row r="156" spans="1:7">
      <c r="A156" s="405" t="s">
        <v>746</v>
      </c>
      <c r="B156" s="428" t="s">
        <v>745</v>
      </c>
      <c r="C156" s="423"/>
      <c r="D156" s="423"/>
      <c r="E156" s="423"/>
      <c r="F156" s="445" t="s">
        <v>150</v>
      </c>
      <c r="G156" s="445" t="s">
        <v>150</v>
      </c>
    </row>
    <row r="157" spans="1:7">
      <c r="A157" s="405" t="s">
        <v>747</v>
      </c>
      <c r="B157" s="428" t="s">
        <v>745</v>
      </c>
      <c r="C157" s="423"/>
      <c r="D157" s="423"/>
      <c r="E157" s="423"/>
      <c r="F157" s="445" t="s">
        <v>150</v>
      </c>
      <c r="G157" s="445" t="s">
        <v>150</v>
      </c>
    </row>
    <row r="158" spans="1:7">
      <c r="A158" s="405" t="s">
        <v>748</v>
      </c>
      <c r="B158" s="428" t="s">
        <v>745</v>
      </c>
      <c r="C158" s="423"/>
      <c r="D158" s="423"/>
      <c r="E158" s="428"/>
      <c r="F158" s="445" t="s">
        <v>150</v>
      </c>
      <c r="G158" s="445" t="s">
        <v>150</v>
      </c>
    </row>
    <row r="159" spans="1:7">
      <c r="A159" s="412" t="s">
        <v>749</v>
      </c>
      <c r="B159" s="429" t="s">
        <v>745</v>
      </c>
      <c r="C159" s="495"/>
      <c r="D159" s="495"/>
      <c r="E159" s="429"/>
      <c r="F159" s="496" t="s">
        <v>150</v>
      </c>
      <c r="G159" s="496" t="s">
        <v>150</v>
      </c>
    </row>
    <row r="160" spans="1:7">
      <c r="A160" s="412" t="s">
        <v>750</v>
      </c>
      <c r="B160" s="429" t="s">
        <v>745</v>
      </c>
      <c r="C160" s="495"/>
      <c r="D160" s="495"/>
      <c r="E160" s="429"/>
      <c r="F160" s="496" t="s">
        <v>150</v>
      </c>
      <c r="G160" s="496" t="s">
        <v>150</v>
      </c>
    </row>
    <row r="161" spans="1:10">
      <c r="A161" s="412" t="s">
        <v>751</v>
      </c>
      <c r="B161" s="429" t="s">
        <v>745</v>
      </c>
      <c r="C161" s="495"/>
      <c r="D161" s="495"/>
      <c r="E161" s="429"/>
      <c r="F161" s="496" t="s">
        <v>150</v>
      </c>
      <c r="G161" s="496" t="s">
        <v>150</v>
      </c>
    </row>
    <row r="162" spans="1:10">
      <c r="A162" s="412" t="s">
        <v>752</v>
      </c>
      <c r="B162" s="429" t="s">
        <v>745</v>
      </c>
      <c r="C162" s="495"/>
      <c r="D162" s="495"/>
      <c r="E162" s="429"/>
      <c r="F162" s="496" t="s">
        <v>150</v>
      </c>
      <c r="G162" s="496" t="s">
        <v>150</v>
      </c>
    </row>
    <row r="163" spans="1:10">
      <c r="A163" s="412" t="s">
        <v>753</v>
      </c>
      <c r="B163" s="429" t="s">
        <v>745</v>
      </c>
      <c r="C163" s="495"/>
      <c r="D163" s="495"/>
      <c r="E163" s="429"/>
      <c r="F163" s="496" t="s">
        <v>150</v>
      </c>
      <c r="G163" s="496" t="s">
        <v>150</v>
      </c>
    </row>
    <row r="164" spans="1:10">
      <c r="A164" s="412" t="s">
        <v>754</v>
      </c>
      <c r="B164" s="429" t="s">
        <v>745</v>
      </c>
      <c r="C164" s="495"/>
      <c r="D164" s="495"/>
      <c r="F164" s="496" t="s">
        <v>150</v>
      </c>
      <c r="G164" s="496" t="s">
        <v>150</v>
      </c>
    </row>
    <row r="165" spans="1:10">
      <c r="A165" s="412" t="s">
        <v>755</v>
      </c>
      <c r="B165" s="429" t="s">
        <v>745</v>
      </c>
      <c r="C165" s="495"/>
      <c r="D165" s="495"/>
      <c r="E165" s="497"/>
      <c r="F165" s="496" t="s">
        <v>150</v>
      </c>
      <c r="G165" s="496" t="s">
        <v>150</v>
      </c>
    </row>
    <row r="166" spans="1:10">
      <c r="A166" s="412" t="s">
        <v>756</v>
      </c>
      <c r="B166" s="429" t="s">
        <v>745</v>
      </c>
      <c r="C166" s="495"/>
      <c r="D166" s="495"/>
      <c r="E166" s="497"/>
      <c r="F166" s="496" t="s">
        <v>150</v>
      </c>
      <c r="G166" s="496" t="s">
        <v>150</v>
      </c>
    </row>
    <row r="167" spans="1:10">
      <c r="A167" s="412" t="s">
        <v>757</v>
      </c>
      <c r="B167" s="429" t="s">
        <v>745</v>
      </c>
      <c r="C167" s="495"/>
      <c r="D167" s="495"/>
      <c r="E167" s="497"/>
      <c r="F167" s="496" t="s">
        <v>150</v>
      </c>
      <c r="G167" s="496" t="s">
        <v>150</v>
      </c>
    </row>
    <row r="168" spans="1:10">
      <c r="A168" s="412" t="s">
        <v>758</v>
      </c>
      <c r="B168" s="429" t="s">
        <v>745</v>
      </c>
      <c r="C168" s="495"/>
      <c r="D168" s="495"/>
      <c r="E168" s="497"/>
      <c r="F168" s="496" t="s">
        <v>150</v>
      </c>
      <c r="G168" s="496" t="s">
        <v>150</v>
      </c>
    </row>
    <row r="169" spans="1:10">
      <c r="A169" s="412" t="s">
        <v>759</v>
      </c>
      <c r="B169" s="429" t="s">
        <v>745</v>
      </c>
      <c r="C169" s="495"/>
      <c r="D169" s="495"/>
      <c r="E169" s="497"/>
      <c r="F169" s="496" t="s">
        <v>150</v>
      </c>
      <c r="G169" s="496" t="s">
        <v>150</v>
      </c>
    </row>
    <row r="170" spans="1:10">
      <c r="A170" s="412" t="s">
        <v>760</v>
      </c>
      <c r="B170" s="429" t="s">
        <v>745</v>
      </c>
      <c r="C170" s="495"/>
      <c r="D170" s="495"/>
      <c r="E170" s="497"/>
      <c r="F170" s="496" t="s">
        <v>150</v>
      </c>
      <c r="G170" s="496" t="s">
        <v>150</v>
      </c>
    </row>
    <row r="171" spans="1:10">
      <c r="A171" s="412" t="s">
        <v>761</v>
      </c>
      <c r="B171" s="429" t="s">
        <v>745</v>
      </c>
      <c r="C171" s="495"/>
      <c r="D171" s="495"/>
      <c r="E171" s="497"/>
      <c r="F171" s="496" t="s">
        <v>150</v>
      </c>
      <c r="G171" s="496" t="s">
        <v>150</v>
      </c>
    </row>
    <row r="172" spans="1:10">
      <c r="A172" s="412" t="s">
        <v>762</v>
      </c>
      <c r="B172" s="429" t="s">
        <v>745</v>
      </c>
      <c r="C172" s="495"/>
      <c r="D172" s="495"/>
      <c r="E172" s="497"/>
      <c r="F172" s="496" t="s">
        <v>150</v>
      </c>
      <c r="G172" s="496" t="s">
        <v>150</v>
      </c>
      <c r="J172" s="513"/>
    </row>
    <row r="173" spans="1:10">
      <c r="A173" s="405" t="s">
        <v>763</v>
      </c>
      <c r="B173" s="447" t="s">
        <v>119</v>
      </c>
      <c r="C173" s="440">
        <v>10965.434528030113</v>
      </c>
      <c r="D173" s="510">
        <v>83969</v>
      </c>
      <c r="E173" s="509"/>
      <c r="F173" s="509">
        <v>1.0000000000000031</v>
      </c>
      <c r="G173" s="509">
        <v>1</v>
      </c>
    </row>
    <row r="174" spans="1:10">
      <c r="A174" s="433"/>
      <c r="B174" s="441" t="s">
        <v>764</v>
      </c>
      <c r="C174" s="433" t="s">
        <v>727</v>
      </c>
      <c r="D174" s="433" t="s">
        <v>728</v>
      </c>
      <c r="E174" s="435"/>
      <c r="F174" s="433" t="s">
        <v>568</v>
      </c>
      <c r="G174" s="433" t="s">
        <v>729</v>
      </c>
    </row>
    <row r="175" spans="1:10">
      <c r="A175" s="405" t="s">
        <v>765</v>
      </c>
      <c r="B175" s="405" t="s">
        <v>766</v>
      </c>
      <c r="C175" s="480">
        <v>0.56776268562230614</v>
      </c>
      <c r="D175" s="519"/>
      <c r="E175" s="519"/>
      <c r="F175" s="528"/>
      <c r="G175" s="528"/>
      <c r="H175" s="529"/>
    </row>
    <row r="176" spans="1:10">
      <c r="A176" s="405"/>
      <c r="B176" s="405"/>
      <c r="C176" s="519"/>
      <c r="D176" s="519"/>
      <c r="E176" s="519"/>
      <c r="F176" s="528"/>
      <c r="G176" s="528"/>
      <c r="H176" s="529"/>
    </row>
    <row r="177" spans="1:9">
      <c r="A177" s="405"/>
      <c r="B177" s="428" t="s">
        <v>767</v>
      </c>
      <c r="C177" s="519"/>
      <c r="D177" s="519"/>
      <c r="E177" s="519"/>
      <c r="F177" s="528"/>
      <c r="G177" s="528"/>
      <c r="H177" s="529"/>
    </row>
    <row r="178" spans="1:9">
      <c r="A178" s="405" t="s">
        <v>768</v>
      </c>
      <c r="B178" s="405" t="s">
        <v>769</v>
      </c>
      <c r="C178" s="517">
        <v>2061077192.8800001</v>
      </c>
      <c r="D178" s="519">
        <v>24757</v>
      </c>
      <c r="E178" s="519"/>
      <c r="F178" s="521">
        <v>0.18796128759069644</v>
      </c>
      <c r="G178" s="521">
        <v>0.29483453529953474</v>
      </c>
      <c r="H178" s="529"/>
    </row>
    <row r="179" spans="1:9">
      <c r="A179" s="405" t="s">
        <v>770</v>
      </c>
      <c r="B179" s="405" t="s">
        <v>771</v>
      </c>
      <c r="C179" s="517">
        <v>1642452749.7300026</v>
      </c>
      <c r="D179" s="519">
        <v>12595</v>
      </c>
      <c r="E179" s="519"/>
      <c r="F179" s="521">
        <v>0.14978455669326565</v>
      </c>
      <c r="G179" s="521">
        <v>0.14998863813043425</v>
      </c>
      <c r="H179" s="529"/>
    </row>
    <row r="180" spans="1:9">
      <c r="A180" s="405" t="s">
        <v>772</v>
      </c>
      <c r="B180" s="405" t="s">
        <v>773</v>
      </c>
      <c r="C180" s="517">
        <v>2257124642.8499947</v>
      </c>
      <c r="D180" s="519">
        <v>16080</v>
      </c>
      <c r="E180" s="519"/>
      <c r="F180" s="521">
        <v>0.20583996348528641</v>
      </c>
      <c r="G180" s="521">
        <v>0.19148936170212766</v>
      </c>
      <c r="H180" s="529"/>
    </row>
    <row r="181" spans="1:9">
      <c r="A181" s="405" t="s">
        <v>774</v>
      </c>
      <c r="B181" s="405" t="s">
        <v>775</v>
      </c>
      <c r="C181" s="517">
        <v>2333821620.8699927</v>
      </c>
      <c r="D181" s="519">
        <v>14425</v>
      </c>
      <c r="E181" s="519"/>
      <c r="F181" s="521">
        <v>0.21283439474324925</v>
      </c>
      <c r="G181" s="521">
        <v>0.1717795079712485</v>
      </c>
      <c r="H181" s="529"/>
    </row>
    <row r="182" spans="1:9">
      <c r="A182" s="405" t="s">
        <v>776</v>
      </c>
      <c r="B182" s="405" t="s">
        <v>777</v>
      </c>
      <c r="C182" s="517">
        <v>1521733830.5899959</v>
      </c>
      <c r="D182" s="519">
        <v>8875</v>
      </c>
      <c r="E182" s="519"/>
      <c r="F182" s="521">
        <v>0.13877551561683377</v>
      </c>
      <c r="G182" s="521">
        <v>0.10568930668675923</v>
      </c>
      <c r="H182" s="529"/>
    </row>
    <row r="183" spans="1:9">
      <c r="A183" s="405" t="s">
        <v>778</v>
      </c>
      <c r="B183" s="405" t="s">
        <v>779</v>
      </c>
      <c r="C183" s="517">
        <v>817289100.4700011</v>
      </c>
      <c r="D183" s="519">
        <v>4878</v>
      </c>
      <c r="E183" s="519"/>
      <c r="F183" s="521">
        <v>7.4533216023572518E-2</v>
      </c>
      <c r="G183" s="521">
        <v>5.8089053137669981E-2</v>
      </c>
      <c r="H183" s="529"/>
    </row>
    <row r="184" spans="1:9">
      <c r="A184" s="405" t="s">
        <v>780</v>
      </c>
      <c r="B184" s="405" t="s">
        <v>781</v>
      </c>
      <c r="C184" s="517">
        <v>172964808.5500001</v>
      </c>
      <c r="D184" s="519">
        <v>1174</v>
      </c>
      <c r="E184" s="519"/>
      <c r="F184" s="521">
        <v>1.5773639257784536E-2</v>
      </c>
      <c r="G184" s="521">
        <v>1.3981079497207373E-2</v>
      </c>
      <c r="H184" s="529"/>
    </row>
    <row r="185" spans="1:9">
      <c r="A185" s="405" t="s">
        <v>782</v>
      </c>
      <c r="B185" s="405" t="s">
        <v>783</v>
      </c>
      <c r="C185" s="517">
        <v>158966902.09000006</v>
      </c>
      <c r="D185" s="519">
        <v>1185</v>
      </c>
      <c r="E185" s="519"/>
      <c r="F185" s="521">
        <v>1.4497090989294274E-2</v>
      </c>
      <c r="G185" s="521">
        <v>1.4112637986915911E-2</v>
      </c>
      <c r="H185" s="529"/>
    </row>
    <row r="186" spans="1:9">
      <c r="A186" s="405" t="s">
        <v>784</v>
      </c>
      <c r="B186" s="447" t="s">
        <v>119</v>
      </c>
      <c r="C186" s="517">
        <v>10965430848.029987</v>
      </c>
      <c r="D186" s="530">
        <v>83969</v>
      </c>
      <c r="E186" s="517"/>
      <c r="F186" s="531">
        <v>0.99999966439998289</v>
      </c>
      <c r="G186" s="531">
        <v>0.99996412041189764</v>
      </c>
      <c r="H186" s="529"/>
      <c r="I186" s="513"/>
    </row>
    <row r="187" spans="1:9">
      <c r="A187" s="405" t="s">
        <v>785</v>
      </c>
      <c r="B187" s="449" t="s">
        <v>786</v>
      </c>
      <c r="C187" s="517"/>
      <c r="D187" s="532"/>
      <c r="E187" s="519"/>
      <c r="F187" s="521">
        <v>0</v>
      </c>
      <c r="G187" s="521">
        <v>0</v>
      </c>
      <c r="H187" s="529"/>
    </row>
    <row r="188" spans="1:9">
      <c r="A188" s="405" t="s">
        <v>787</v>
      </c>
      <c r="B188" s="449" t="s">
        <v>788</v>
      </c>
      <c r="C188" s="518"/>
      <c r="D188" s="532"/>
      <c r="E188" s="519"/>
      <c r="F188" s="521">
        <v>0</v>
      </c>
      <c r="G188" s="521">
        <v>0</v>
      </c>
      <c r="H188" s="529"/>
    </row>
    <row r="189" spans="1:9">
      <c r="A189" s="405" t="s">
        <v>789</v>
      </c>
      <c r="B189" s="449" t="s">
        <v>790</v>
      </c>
      <c r="C189" s="518"/>
      <c r="D189" s="532"/>
      <c r="E189" s="519"/>
      <c r="F189" s="521">
        <v>0</v>
      </c>
      <c r="G189" s="521">
        <v>0</v>
      </c>
      <c r="H189" s="529"/>
    </row>
    <row r="190" spans="1:9">
      <c r="A190" s="405" t="s">
        <v>791</v>
      </c>
      <c r="B190" s="449" t="s">
        <v>792</v>
      </c>
      <c r="C190" s="439"/>
      <c r="D190" s="500"/>
      <c r="E190" s="405"/>
      <c r="F190" s="445">
        <v>0</v>
      </c>
      <c r="G190" s="445">
        <v>0</v>
      </c>
    </row>
    <row r="191" spans="1:9">
      <c r="A191" s="405" t="s">
        <v>793</v>
      </c>
      <c r="B191" s="449" t="s">
        <v>794</v>
      </c>
      <c r="C191" s="439"/>
      <c r="D191" s="500"/>
      <c r="E191" s="405"/>
      <c r="F191" s="445">
        <v>0</v>
      </c>
      <c r="G191" s="445">
        <v>0</v>
      </c>
    </row>
    <row r="192" spans="1:9">
      <c r="A192" s="405" t="s">
        <v>795</v>
      </c>
      <c r="B192" s="449" t="s">
        <v>796</v>
      </c>
      <c r="C192" s="439"/>
      <c r="D192" s="500"/>
      <c r="E192" s="405"/>
      <c r="F192" s="445">
        <v>0</v>
      </c>
      <c r="G192" s="445">
        <v>0</v>
      </c>
    </row>
    <row r="193" spans="1:7">
      <c r="A193" s="412" t="s">
        <v>797</v>
      </c>
      <c r="B193" s="475"/>
      <c r="F193" s="496"/>
      <c r="G193" s="496"/>
    </row>
    <row r="194" spans="1:7">
      <c r="A194" s="412" t="s">
        <v>798</v>
      </c>
      <c r="B194" s="475"/>
      <c r="F194" s="496"/>
      <c r="G194" s="496"/>
    </row>
    <row r="195" spans="1:7">
      <c r="A195" s="412" t="s">
        <v>799</v>
      </c>
      <c r="B195" s="475"/>
      <c r="F195" s="496"/>
      <c r="G195" s="496"/>
    </row>
    <row r="196" spans="1:7">
      <c r="A196" s="433"/>
      <c r="B196" s="441" t="s">
        <v>800</v>
      </c>
      <c r="C196" s="433" t="s">
        <v>727</v>
      </c>
      <c r="D196" s="433" t="s">
        <v>728</v>
      </c>
      <c r="E196" s="435"/>
      <c r="F196" s="433" t="s">
        <v>568</v>
      </c>
      <c r="G196" s="433" t="s">
        <v>729</v>
      </c>
    </row>
    <row r="197" spans="1:7">
      <c r="A197" s="405" t="s">
        <v>801</v>
      </c>
      <c r="B197" s="405" t="s">
        <v>766</v>
      </c>
      <c r="C197" s="480"/>
      <c r="D197" s="405"/>
      <c r="E197" s="405"/>
      <c r="F197" s="481"/>
      <c r="G197" s="481"/>
    </row>
    <row r="198" spans="1:7">
      <c r="A198" s="405"/>
      <c r="B198" s="405"/>
      <c r="C198" s="405"/>
      <c r="D198" s="405"/>
      <c r="E198" s="405"/>
      <c r="F198" s="481"/>
      <c r="G198" s="481"/>
    </row>
    <row r="199" spans="1:7">
      <c r="A199" s="405"/>
      <c r="B199" s="428" t="s">
        <v>767</v>
      </c>
      <c r="C199" s="405"/>
      <c r="D199" s="405"/>
      <c r="E199" s="405"/>
      <c r="F199" s="481"/>
      <c r="G199" s="481"/>
    </row>
    <row r="200" spans="1:7">
      <c r="A200" s="405" t="s">
        <v>802</v>
      </c>
      <c r="B200" s="405" t="s">
        <v>769</v>
      </c>
      <c r="C200" s="439"/>
      <c r="D200" s="500"/>
      <c r="E200" s="405"/>
      <c r="F200" s="445" t="s">
        <v>150</v>
      </c>
      <c r="G200" s="445" t="s">
        <v>150</v>
      </c>
    </row>
    <row r="201" spans="1:7">
      <c r="A201" s="405" t="s">
        <v>803</v>
      </c>
      <c r="B201" s="405" t="s">
        <v>771</v>
      </c>
      <c r="C201" s="439"/>
      <c r="D201" s="500"/>
      <c r="E201" s="405"/>
      <c r="F201" s="445" t="s">
        <v>150</v>
      </c>
      <c r="G201" s="445" t="s">
        <v>150</v>
      </c>
    </row>
    <row r="202" spans="1:7">
      <c r="A202" s="405" t="s">
        <v>804</v>
      </c>
      <c r="B202" s="405" t="s">
        <v>773</v>
      </c>
      <c r="C202" s="439"/>
      <c r="D202" s="500"/>
      <c r="E202" s="405"/>
      <c r="F202" s="445" t="s">
        <v>150</v>
      </c>
      <c r="G202" s="445" t="s">
        <v>150</v>
      </c>
    </row>
    <row r="203" spans="1:7">
      <c r="A203" s="405" t="s">
        <v>805</v>
      </c>
      <c r="B203" s="405" t="s">
        <v>775</v>
      </c>
      <c r="C203" s="439"/>
      <c r="D203" s="500"/>
      <c r="E203" s="405"/>
      <c r="F203" s="445" t="s">
        <v>150</v>
      </c>
      <c r="G203" s="445" t="s">
        <v>150</v>
      </c>
    </row>
    <row r="204" spans="1:7">
      <c r="A204" s="405" t="s">
        <v>806</v>
      </c>
      <c r="B204" s="405" t="s">
        <v>777</v>
      </c>
      <c r="C204" s="439"/>
      <c r="D204" s="500"/>
      <c r="E204" s="405"/>
      <c r="F204" s="445" t="s">
        <v>150</v>
      </c>
      <c r="G204" s="445" t="s">
        <v>150</v>
      </c>
    </row>
    <row r="205" spans="1:7">
      <c r="A205" s="405" t="s">
        <v>807</v>
      </c>
      <c r="B205" s="405" t="s">
        <v>779</v>
      </c>
      <c r="C205" s="439"/>
      <c r="D205" s="500"/>
      <c r="E205" s="405"/>
      <c r="F205" s="445" t="s">
        <v>150</v>
      </c>
      <c r="G205" s="445" t="s">
        <v>150</v>
      </c>
    </row>
    <row r="206" spans="1:7">
      <c r="A206" s="405" t="s">
        <v>808</v>
      </c>
      <c r="B206" s="405" t="s">
        <v>781</v>
      </c>
      <c r="C206" s="439"/>
      <c r="D206" s="500"/>
      <c r="E206" s="405"/>
      <c r="F206" s="445" t="s">
        <v>150</v>
      </c>
      <c r="G206" s="445" t="s">
        <v>150</v>
      </c>
    </row>
    <row r="207" spans="1:7">
      <c r="A207" s="405" t="s">
        <v>809</v>
      </c>
      <c r="B207" s="405" t="s">
        <v>783</v>
      </c>
      <c r="C207" s="439"/>
      <c r="D207" s="500"/>
      <c r="E207" s="405"/>
      <c r="F207" s="445" t="s">
        <v>150</v>
      </c>
      <c r="G207" s="445" t="s">
        <v>150</v>
      </c>
    </row>
    <row r="208" spans="1:7">
      <c r="A208" s="405" t="s">
        <v>810</v>
      </c>
      <c r="B208" s="447" t="s">
        <v>119</v>
      </c>
      <c r="C208" s="439">
        <v>0</v>
      </c>
      <c r="D208" s="500">
        <v>0</v>
      </c>
      <c r="E208" s="405"/>
      <c r="F208" s="480">
        <v>0</v>
      </c>
      <c r="G208" s="480">
        <v>0</v>
      </c>
    </row>
    <row r="209" spans="1:7">
      <c r="A209" s="405" t="s">
        <v>811</v>
      </c>
      <c r="B209" s="449" t="s">
        <v>786</v>
      </c>
      <c r="C209" s="439"/>
      <c r="D209" s="500"/>
      <c r="E209" s="405"/>
      <c r="F209" s="445" t="s">
        <v>150</v>
      </c>
      <c r="G209" s="445" t="s">
        <v>150</v>
      </c>
    </row>
    <row r="210" spans="1:7">
      <c r="A210" s="405" t="s">
        <v>812</v>
      </c>
      <c r="B210" s="449" t="s">
        <v>788</v>
      </c>
      <c r="C210" s="439"/>
      <c r="D210" s="500"/>
      <c r="E210" s="405"/>
      <c r="F210" s="445" t="s">
        <v>150</v>
      </c>
      <c r="G210" s="445" t="s">
        <v>150</v>
      </c>
    </row>
    <row r="211" spans="1:7">
      <c r="A211" s="405" t="s">
        <v>813</v>
      </c>
      <c r="B211" s="449" t="s">
        <v>790</v>
      </c>
      <c r="C211" s="439"/>
      <c r="D211" s="500"/>
      <c r="E211" s="405"/>
      <c r="F211" s="445" t="s">
        <v>150</v>
      </c>
      <c r="G211" s="445" t="s">
        <v>150</v>
      </c>
    </row>
    <row r="212" spans="1:7">
      <c r="A212" s="405" t="s">
        <v>814</v>
      </c>
      <c r="B212" s="449" t="s">
        <v>792</v>
      </c>
      <c r="C212" s="439"/>
      <c r="D212" s="500"/>
      <c r="E212" s="405"/>
      <c r="F212" s="445" t="s">
        <v>150</v>
      </c>
      <c r="G212" s="445" t="s">
        <v>150</v>
      </c>
    </row>
    <row r="213" spans="1:7">
      <c r="A213" s="405" t="s">
        <v>815</v>
      </c>
      <c r="B213" s="449" t="s">
        <v>794</v>
      </c>
      <c r="C213" s="439"/>
      <c r="D213" s="500"/>
      <c r="E213" s="405"/>
      <c r="F213" s="445" t="s">
        <v>150</v>
      </c>
      <c r="G213" s="445" t="s">
        <v>150</v>
      </c>
    </row>
    <row r="214" spans="1:7">
      <c r="A214" s="405" t="s">
        <v>816</v>
      </c>
      <c r="B214" s="449" t="s">
        <v>796</v>
      </c>
      <c r="C214" s="439"/>
      <c r="D214" s="500"/>
      <c r="E214" s="405"/>
      <c r="F214" s="445" t="s">
        <v>150</v>
      </c>
      <c r="G214" s="445" t="s">
        <v>150</v>
      </c>
    </row>
    <row r="215" spans="1:7">
      <c r="A215" s="405" t="s">
        <v>817</v>
      </c>
      <c r="B215" s="449"/>
      <c r="C215" s="405"/>
      <c r="D215" s="405"/>
      <c r="E215" s="405"/>
      <c r="F215" s="446"/>
      <c r="G215" s="446"/>
    </row>
    <row r="216" spans="1:7">
      <c r="A216" s="405" t="s">
        <v>818</v>
      </c>
      <c r="B216" s="449"/>
      <c r="C216" s="405"/>
      <c r="D216" s="405"/>
      <c r="E216" s="405"/>
      <c r="F216" s="446"/>
      <c r="G216" s="446"/>
    </row>
    <row r="217" spans="1:7">
      <c r="A217" s="405" t="s">
        <v>819</v>
      </c>
      <c r="B217" s="449"/>
      <c r="C217" s="405"/>
      <c r="D217" s="405"/>
      <c r="E217" s="405"/>
      <c r="F217" s="446"/>
      <c r="G217" s="446"/>
    </row>
    <row r="218" spans="1:7">
      <c r="A218" s="433"/>
      <c r="B218" s="441" t="s">
        <v>820</v>
      </c>
      <c r="C218" s="433" t="s">
        <v>568</v>
      </c>
      <c r="D218" s="433"/>
      <c r="E218" s="435"/>
      <c r="F218" s="433"/>
      <c r="G218" s="433"/>
    </row>
    <row r="219" spans="1:7">
      <c r="A219" s="405" t="s">
        <v>821</v>
      </c>
      <c r="B219" s="405" t="s">
        <v>822</v>
      </c>
      <c r="C219" s="480">
        <v>0.9416721788502681</v>
      </c>
      <c r="D219" s="540"/>
      <c r="E219" s="498"/>
      <c r="F219" s="498"/>
      <c r="G219" s="498"/>
    </row>
    <row r="220" spans="1:7">
      <c r="A220" s="405" t="s">
        <v>823</v>
      </c>
      <c r="B220" s="405" t="s">
        <v>824</v>
      </c>
      <c r="C220" s="480">
        <v>3.0532295746619054E-5</v>
      </c>
      <c r="D220" s="540"/>
      <c r="E220" s="498"/>
      <c r="F220" s="498"/>
    </row>
    <row r="221" spans="1:7">
      <c r="A221" s="405" t="s">
        <v>825</v>
      </c>
      <c r="B221" s="405" t="s">
        <v>826</v>
      </c>
      <c r="C221" s="480">
        <v>0</v>
      </c>
      <c r="D221" s="540"/>
      <c r="E221" s="498"/>
      <c r="F221" s="498"/>
    </row>
    <row r="222" spans="1:7">
      <c r="A222" s="405" t="s">
        <v>827</v>
      </c>
      <c r="B222" s="405" t="s">
        <v>828</v>
      </c>
      <c r="C222" s="480">
        <v>0</v>
      </c>
      <c r="D222" s="540"/>
      <c r="E222" s="498"/>
      <c r="F222" s="498"/>
    </row>
    <row r="223" spans="1:7">
      <c r="A223" s="405" t="s">
        <v>829</v>
      </c>
      <c r="B223" s="428" t="s">
        <v>830</v>
      </c>
      <c r="C223" s="480">
        <v>0</v>
      </c>
      <c r="D223" s="540"/>
      <c r="E223" s="423"/>
      <c r="F223" s="423"/>
      <c r="G223" s="423"/>
    </row>
    <row r="224" spans="1:7">
      <c r="A224" s="405" t="s">
        <v>831</v>
      </c>
      <c r="B224" s="405" t="s">
        <v>117</v>
      </c>
      <c r="C224" s="480">
        <v>5.8297288853982686E-2</v>
      </c>
      <c r="D224" s="540"/>
      <c r="E224" s="498"/>
      <c r="F224" s="498"/>
    </row>
    <row r="225" spans="1:7">
      <c r="A225" s="405" t="s">
        <v>832</v>
      </c>
      <c r="B225" s="449" t="s">
        <v>833</v>
      </c>
      <c r="C225" s="501"/>
      <c r="D225" s="541"/>
      <c r="E225" s="498"/>
      <c r="F225" s="498"/>
    </row>
    <row r="226" spans="1:7">
      <c r="A226" s="405" t="s">
        <v>834</v>
      </c>
      <c r="B226" s="449" t="s">
        <v>835</v>
      </c>
      <c r="C226" s="480"/>
      <c r="D226" s="405"/>
      <c r="E226" s="498"/>
      <c r="F226" s="498"/>
    </row>
    <row r="227" spans="1:7">
      <c r="A227" s="405" t="s">
        <v>836</v>
      </c>
      <c r="B227" s="449" t="s">
        <v>837</v>
      </c>
      <c r="C227" s="480"/>
      <c r="D227" s="405"/>
      <c r="E227" s="498"/>
      <c r="F227" s="498"/>
    </row>
    <row r="228" spans="1:7">
      <c r="A228" s="405" t="s">
        <v>838</v>
      </c>
      <c r="B228" s="449" t="s">
        <v>839</v>
      </c>
      <c r="C228" s="480"/>
      <c r="D228" s="405"/>
      <c r="E228" s="498"/>
      <c r="F228" s="498"/>
    </row>
    <row r="229" spans="1:7">
      <c r="A229" s="412" t="s">
        <v>840</v>
      </c>
      <c r="B229" s="475" t="s">
        <v>121</v>
      </c>
      <c r="C229" s="488"/>
      <c r="E229" s="497"/>
      <c r="F229" s="497"/>
    </row>
    <row r="230" spans="1:7">
      <c r="A230" s="412" t="s">
        <v>841</v>
      </c>
      <c r="B230" s="475" t="s">
        <v>121</v>
      </c>
      <c r="C230" s="488"/>
      <c r="E230" s="497"/>
      <c r="F230" s="497"/>
    </row>
    <row r="231" spans="1:7">
      <c r="A231" s="412" t="s">
        <v>842</v>
      </c>
      <c r="B231" s="475" t="s">
        <v>121</v>
      </c>
      <c r="C231" s="488"/>
      <c r="E231" s="497"/>
      <c r="F231" s="497"/>
    </row>
    <row r="232" spans="1:7">
      <c r="A232" s="412" t="s">
        <v>843</v>
      </c>
      <c r="B232" s="475" t="s">
        <v>121</v>
      </c>
      <c r="C232" s="488"/>
      <c r="E232" s="497"/>
      <c r="F232" s="497"/>
    </row>
    <row r="233" spans="1:7">
      <c r="A233" s="412" t="s">
        <v>844</v>
      </c>
      <c r="B233" s="475" t="s">
        <v>121</v>
      </c>
      <c r="C233" s="488"/>
      <c r="E233" s="497"/>
      <c r="F233" s="497"/>
    </row>
    <row r="234" spans="1:7">
      <c r="A234" s="412" t="s">
        <v>845</v>
      </c>
      <c r="B234" s="475" t="s">
        <v>121</v>
      </c>
      <c r="C234" s="488"/>
      <c r="E234" s="497"/>
      <c r="F234" s="497"/>
    </row>
    <row r="235" spans="1:7">
      <c r="A235" s="433"/>
      <c r="B235" s="441" t="s">
        <v>846</v>
      </c>
      <c r="C235" s="433" t="s">
        <v>568</v>
      </c>
      <c r="D235" s="433"/>
      <c r="E235" s="435"/>
      <c r="F235" s="433"/>
      <c r="G235" s="436"/>
    </row>
    <row r="236" spans="1:7">
      <c r="A236" s="412" t="s">
        <v>847</v>
      </c>
      <c r="B236" s="412" t="s">
        <v>848</v>
      </c>
      <c r="E236" s="405"/>
      <c r="F236" s="405"/>
    </row>
    <row r="237" spans="1:7">
      <c r="A237" s="412" t="s">
        <v>849</v>
      </c>
      <c r="B237" s="412" t="s">
        <v>850</v>
      </c>
      <c r="E237" s="405"/>
      <c r="F237" s="405"/>
    </row>
    <row r="238" spans="1:7">
      <c r="A238" s="412" t="s">
        <v>851</v>
      </c>
      <c r="B238" s="412" t="s">
        <v>117</v>
      </c>
      <c r="E238" s="405"/>
      <c r="F238" s="405"/>
    </row>
    <row r="239" spans="1:7">
      <c r="A239" s="412" t="s">
        <v>852</v>
      </c>
      <c r="C239" s="488"/>
      <c r="E239" s="405"/>
      <c r="F239" s="405"/>
    </row>
    <row r="240" spans="1:7">
      <c r="A240" s="412" t="s">
        <v>853</v>
      </c>
      <c r="C240" s="488"/>
      <c r="E240" s="405"/>
      <c r="F240" s="405"/>
    </row>
    <row r="241" spans="1:7">
      <c r="A241" s="412" t="s">
        <v>854</v>
      </c>
      <c r="C241" s="488"/>
      <c r="E241" s="405"/>
      <c r="F241" s="405"/>
    </row>
    <row r="242" spans="1:7">
      <c r="A242" s="412" t="s">
        <v>855</v>
      </c>
      <c r="C242" s="488"/>
      <c r="E242" s="405"/>
      <c r="F242" s="405"/>
    </row>
    <row r="243" spans="1:7">
      <c r="A243" s="412" t="s">
        <v>856</v>
      </c>
      <c r="C243" s="488"/>
      <c r="E243" s="405"/>
      <c r="F243" s="405"/>
    </row>
    <row r="244" spans="1:7">
      <c r="A244" s="412" t="s">
        <v>857</v>
      </c>
      <c r="C244" s="488"/>
      <c r="E244" s="405"/>
      <c r="F244" s="405"/>
    </row>
    <row r="245" spans="1:7">
      <c r="A245" s="434"/>
      <c r="B245" s="434" t="s">
        <v>858</v>
      </c>
      <c r="C245" s="434" t="s">
        <v>79</v>
      </c>
      <c r="D245" s="434" t="s">
        <v>859</v>
      </c>
      <c r="E245" s="434"/>
      <c r="F245" s="434" t="s">
        <v>568</v>
      </c>
      <c r="G245" s="434" t="s">
        <v>860</v>
      </c>
    </row>
    <row r="246" spans="1:7">
      <c r="A246" s="412" t="s">
        <v>861</v>
      </c>
      <c r="B246" s="429" t="s">
        <v>745</v>
      </c>
      <c r="E246" s="415"/>
      <c r="F246" s="496" t="s">
        <v>150</v>
      </c>
      <c r="G246" s="496" t="s">
        <v>150</v>
      </c>
    </row>
    <row r="247" spans="1:7">
      <c r="A247" s="412" t="s">
        <v>862</v>
      </c>
      <c r="B247" s="429" t="s">
        <v>745</v>
      </c>
      <c r="E247" s="415"/>
      <c r="F247" s="496" t="s">
        <v>150</v>
      </c>
      <c r="G247" s="496" t="s">
        <v>150</v>
      </c>
    </row>
    <row r="248" spans="1:7">
      <c r="A248" s="412" t="s">
        <v>863</v>
      </c>
      <c r="B248" s="429" t="s">
        <v>745</v>
      </c>
      <c r="E248" s="415"/>
      <c r="F248" s="496" t="s">
        <v>150</v>
      </c>
      <c r="G248" s="496" t="s">
        <v>150</v>
      </c>
    </row>
    <row r="249" spans="1:7">
      <c r="A249" s="412" t="s">
        <v>864</v>
      </c>
      <c r="B249" s="429" t="s">
        <v>745</v>
      </c>
      <c r="E249" s="415"/>
      <c r="F249" s="496" t="s">
        <v>150</v>
      </c>
      <c r="G249" s="496" t="s">
        <v>150</v>
      </c>
    </row>
    <row r="250" spans="1:7">
      <c r="A250" s="412" t="s">
        <v>865</v>
      </c>
      <c r="B250" s="429" t="s">
        <v>745</v>
      </c>
      <c r="E250" s="415"/>
      <c r="F250" s="496" t="s">
        <v>150</v>
      </c>
      <c r="G250" s="496" t="s">
        <v>150</v>
      </c>
    </row>
    <row r="251" spans="1:7">
      <c r="A251" s="412" t="s">
        <v>866</v>
      </c>
      <c r="B251" s="429" t="s">
        <v>745</v>
      </c>
      <c r="E251" s="415"/>
      <c r="F251" s="496" t="s">
        <v>150</v>
      </c>
      <c r="G251" s="496" t="s">
        <v>150</v>
      </c>
    </row>
    <row r="252" spans="1:7">
      <c r="A252" s="412" t="s">
        <v>867</v>
      </c>
      <c r="B252" s="429" t="s">
        <v>745</v>
      </c>
      <c r="E252" s="415"/>
      <c r="F252" s="496" t="s">
        <v>150</v>
      </c>
      <c r="G252" s="496" t="s">
        <v>150</v>
      </c>
    </row>
    <row r="253" spans="1:7">
      <c r="A253" s="412" t="s">
        <v>868</v>
      </c>
      <c r="B253" s="429" t="s">
        <v>745</v>
      </c>
      <c r="E253" s="415"/>
      <c r="F253" s="496" t="s">
        <v>150</v>
      </c>
      <c r="G253" s="496" t="s">
        <v>150</v>
      </c>
    </row>
    <row r="254" spans="1:7">
      <c r="A254" s="412" t="s">
        <v>869</v>
      </c>
      <c r="B254" s="429" t="s">
        <v>745</v>
      </c>
      <c r="E254" s="415"/>
      <c r="F254" s="496" t="s">
        <v>150</v>
      </c>
      <c r="G254" s="496" t="s">
        <v>150</v>
      </c>
    </row>
    <row r="255" spans="1:7">
      <c r="A255" s="412" t="s">
        <v>870</v>
      </c>
      <c r="B255" s="429" t="s">
        <v>745</v>
      </c>
      <c r="E255" s="415"/>
      <c r="F255" s="496" t="s">
        <v>150</v>
      </c>
      <c r="G255" s="496" t="s">
        <v>150</v>
      </c>
    </row>
    <row r="256" spans="1:7">
      <c r="A256" s="412" t="s">
        <v>871</v>
      </c>
      <c r="B256" s="429" t="s">
        <v>745</v>
      </c>
      <c r="E256" s="415"/>
      <c r="F256" s="496" t="s">
        <v>150</v>
      </c>
      <c r="G256" s="496" t="s">
        <v>150</v>
      </c>
    </row>
    <row r="257" spans="1:7">
      <c r="A257" s="412" t="s">
        <v>872</v>
      </c>
      <c r="B257" s="429" t="s">
        <v>745</v>
      </c>
      <c r="E257" s="415"/>
      <c r="F257" s="496" t="s">
        <v>150</v>
      </c>
      <c r="G257" s="496" t="s">
        <v>150</v>
      </c>
    </row>
    <row r="258" spans="1:7">
      <c r="A258" s="412" t="s">
        <v>873</v>
      </c>
      <c r="B258" s="429" t="s">
        <v>745</v>
      </c>
      <c r="E258" s="415"/>
      <c r="F258" s="496" t="s">
        <v>150</v>
      </c>
      <c r="G258" s="496" t="s">
        <v>150</v>
      </c>
    </row>
    <row r="259" spans="1:7">
      <c r="A259" s="412" t="s">
        <v>874</v>
      </c>
      <c r="B259" s="429" t="s">
        <v>745</v>
      </c>
      <c r="E259" s="415"/>
      <c r="F259" s="496" t="s">
        <v>150</v>
      </c>
      <c r="G259" s="496" t="s">
        <v>150</v>
      </c>
    </row>
    <row r="260" spans="1:7">
      <c r="A260" s="412" t="s">
        <v>875</v>
      </c>
      <c r="B260" s="429" t="s">
        <v>745</v>
      </c>
      <c r="E260" s="415"/>
      <c r="F260" s="496" t="s">
        <v>150</v>
      </c>
      <c r="G260" s="496" t="s">
        <v>150</v>
      </c>
    </row>
    <row r="261" spans="1:7">
      <c r="A261" s="412" t="s">
        <v>876</v>
      </c>
      <c r="B261" s="429" t="s">
        <v>745</v>
      </c>
      <c r="E261" s="415"/>
      <c r="F261" s="496" t="s">
        <v>150</v>
      </c>
      <c r="G261" s="496" t="s">
        <v>150</v>
      </c>
    </row>
    <row r="262" spans="1:7">
      <c r="A262" s="412" t="s">
        <v>877</v>
      </c>
      <c r="B262" s="429" t="s">
        <v>745</v>
      </c>
      <c r="E262" s="415"/>
      <c r="F262" s="496" t="s">
        <v>150</v>
      </c>
      <c r="G262" s="496" t="s">
        <v>150</v>
      </c>
    </row>
    <row r="263" spans="1:7">
      <c r="A263" s="412" t="s">
        <v>878</v>
      </c>
      <c r="B263" s="429" t="s">
        <v>879</v>
      </c>
      <c r="E263" s="415"/>
      <c r="F263" s="496" t="s">
        <v>150</v>
      </c>
      <c r="G263" s="496" t="s">
        <v>150</v>
      </c>
    </row>
    <row r="264" spans="1:7">
      <c r="A264" s="405" t="s">
        <v>880</v>
      </c>
      <c r="B264" s="428" t="s">
        <v>119</v>
      </c>
      <c r="C264" s="405">
        <v>0</v>
      </c>
      <c r="D264" s="405">
        <v>0</v>
      </c>
      <c r="E264" s="424"/>
      <c r="F264" s="481">
        <v>0</v>
      </c>
      <c r="G264" s="481">
        <v>0</v>
      </c>
    </row>
    <row r="265" spans="1:7">
      <c r="A265" s="412" t="s">
        <v>881</v>
      </c>
      <c r="B265" s="429"/>
      <c r="E265" s="415"/>
      <c r="F265" s="415"/>
      <c r="G265" s="415"/>
    </row>
    <row r="266" spans="1:7">
      <c r="A266" s="412" t="s">
        <v>882</v>
      </c>
      <c r="B266" s="429"/>
      <c r="E266" s="415"/>
      <c r="F266" s="415"/>
      <c r="G266" s="415"/>
    </row>
    <row r="267" spans="1:7">
      <c r="A267" s="412" t="s">
        <v>883</v>
      </c>
      <c r="B267" s="429"/>
      <c r="E267" s="415"/>
      <c r="F267" s="415"/>
      <c r="G267" s="415"/>
    </row>
    <row r="268" spans="1:7">
      <c r="A268" s="434"/>
      <c r="B268" s="434" t="s">
        <v>884</v>
      </c>
      <c r="C268" s="434" t="s">
        <v>79</v>
      </c>
      <c r="D268" s="434" t="s">
        <v>859</v>
      </c>
      <c r="E268" s="434"/>
      <c r="F268" s="434" t="s">
        <v>568</v>
      </c>
      <c r="G268" s="434" t="s">
        <v>860</v>
      </c>
    </row>
    <row r="269" spans="1:7">
      <c r="A269" s="412" t="s">
        <v>885</v>
      </c>
      <c r="B269" s="429" t="s">
        <v>745</v>
      </c>
      <c r="E269" s="415"/>
      <c r="F269" s="496" t="s">
        <v>150</v>
      </c>
      <c r="G269" s="496" t="s">
        <v>150</v>
      </c>
    </row>
    <row r="270" spans="1:7">
      <c r="A270" s="412" t="s">
        <v>886</v>
      </c>
      <c r="B270" s="429" t="s">
        <v>745</v>
      </c>
      <c r="E270" s="415"/>
      <c r="F270" s="415"/>
      <c r="G270" s="415"/>
    </row>
    <row r="271" spans="1:7">
      <c r="A271" s="412" t="s">
        <v>887</v>
      </c>
      <c r="B271" s="429" t="s">
        <v>745</v>
      </c>
      <c r="E271" s="415"/>
      <c r="F271" s="415"/>
      <c r="G271" s="415"/>
    </row>
    <row r="272" spans="1:7">
      <c r="A272" s="412" t="s">
        <v>888</v>
      </c>
      <c r="B272" s="429" t="s">
        <v>745</v>
      </c>
      <c r="E272" s="415"/>
      <c r="F272" s="415"/>
      <c r="G272" s="415"/>
    </row>
    <row r="273" spans="1:7">
      <c r="A273" s="412" t="s">
        <v>889</v>
      </c>
      <c r="B273" s="429" t="s">
        <v>745</v>
      </c>
      <c r="E273" s="415"/>
      <c r="F273" s="415"/>
      <c r="G273" s="415"/>
    </row>
    <row r="274" spans="1:7">
      <c r="A274" s="412" t="s">
        <v>890</v>
      </c>
      <c r="B274" s="429" t="s">
        <v>745</v>
      </c>
      <c r="E274" s="415"/>
      <c r="F274" s="415"/>
      <c r="G274" s="415"/>
    </row>
    <row r="275" spans="1:7">
      <c r="A275" s="412" t="s">
        <v>891</v>
      </c>
      <c r="B275" s="429" t="s">
        <v>745</v>
      </c>
      <c r="E275" s="415"/>
      <c r="F275" s="415"/>
      <c r="G275" s="415"/>
    </row>
    <row r="276" spans="1:7">
      <c r="A276" s="412" t="s">
        <v>892</v>
      </c>
      <c r="B276" s="429" t="s">
        <v>745</v>
      </c>
      <c r="E276" s="415"/>
      <c r="F276" s="415"/>
      <c r="G276" s="415"/>
    </row>
    <row r="277" spans="1:7">
      <c r="A277" s="412" t="s">
        <v>893</v>
      </c>
      <c r="B277" s="429" t="s">
        <v>745</v>
      </c>
      <c r="E277" s="415"/>
      <c r="F277" s="415"/>
      <c r="G277" s="415"/>
    </row>
    <row r="278" spans="1:7">
      <c r="A278" s="412" t="s">
        <v>894</v>
      </c>
      <c r="B278" s="429" t="s">
        <v>745</v>
      </c>
      <c r="E278" s="415"/>
      <c r="F278" s="415"/>
      <c r="G278" s="415"/>
    </row>
    <row r="279" spans="1:7">
      <c r="A279" s="412" t="s">
        <v>895</v>
      </c>
      <c r="B279" s="429" t="s">
        <v>745</v>
      </c>
      <c r="E279" s="415"/>
      <c r="F279" s="415"/>
      <c r="G279" s="415"/>
    </row>
    <row r="280" spans="1:7">
      <c r="A280" s="412" t="s">
        <v>896</v>
      </c>
      <c r="B280" s="429" t="s">
        <v>745</v>
      </c>
      <c r="E280" s="415"/>
      <c r="F280" s="415"/>
      <c r="G280" s="415"/>
    </row>
    <row r="281" spans="1:7">
      <c r="A281" s="412" t="s">
        <v>897</v>
      </c>
      <c r="B281" s="429" t="s">
        <v>745</v>
      </c>
      <c r="E281" s="415"/>
      <c r="F281" s="415"/>
      <c r="G281" s="415"/>
    </row>
    <row r="282" spans="1:7">
      <c r="A282" s="412" t="s">
        <v>898</v>
      </c>
      <c r="B282" s="429" t="s">
        <v>745</v>
      </c>
      <c r="E282" s="415"/>
      <c r="F282" s="415"/>
      <c r="G282" s="415"/>
    </row>
    <row r="283" spans="1:7">
      <c r="A283" s="412" t="s">
        <v>899</v>
      </c>
      <c r="B283" s="429" t="s">
        <v>745</v>
      </c>
      <c r="E283" s="415"/>
      <c r="F283" s="415"/>
      <c r="G283" s="415"/>
    </row>
    <row r="284" spans="1:7">
      <c r="A284" s="412" t="s">
        <v>900</v>
      </c>
      <c r="B284" s="429" t="s">
        <v>745</v>
      </c>
      <c r="E284" s="415"/>
      <c r="F284" s="415"/>
      <c r="G284" s="415"/>
    </row>
    <row r="285" spans="1:7">
      <c r="A285" s="412" t="s">
        <v>901</v>
      </c>
      <c r="B285" s="429" t="s">
        <v>745</v>
      </c>
      <c r="E285" s="415"/>
      <c r="F285" s="415"/>
      <c r="G285" s="415"/>
    </row>
    <row r="286" spans="1:7">
      <c r="A286" s="412" t="s">
        <v>902</v>
      </c>
      <c r="B286" s="429" t="s">
        <v>879</v>
      </c>
      <c r="E286" s="415"/>
      <c r="F286" s="415"/>
      <c r="G286" s="415"/>
    </row>
    <row r="287" spans="1:7">
      <c r="A287" s="412" t="s">
        <v>903</v>
      </c>
      <c r="B287" s="429" t="s">
        <v>119</v>
      </c>
      <c r="C287" s="412">
        <v>0</v>
      </c>
      <c r="D287" s="412">
        <v>0</v>
      </c>
      <c r="E287" s="415"/>
      <c r="F287" s="502">
        <v>0</v>
      </c>
      <c r="G287" s="502">
        <v>0</v>
      </c>
    </row>
    <row r="288" spans="1:7">
      <c r="A288" s="412" t="s">
        <v>904</v>
      </c>
      <c r="B288" s="429"/>
      <c r="E288" s="415"/>
      <c r="F288" s="415"/>
      <c r="G288" s="415"/>
    </row>
    <row r="289" spans="1:7">
      <c r="A289" s="412" t="s">
        <v>905</v>
      </c>
      <c r="B289" s="429"/>
      <c r="E289" s="415"/>
      <c r="F289" s="415"/>
      <c r="G289" s="415"/>
    </row>
    <row r="290" spans="1:7">
      <c r="A290" s="412" t="s">
        <v>906</v>
      </c>
      <c r="B290" s="429"/>
      <c r="E290" s="415"/>
      <c r="F290" s="415"/>
      <c r="G290" s="415"/>
    </row>
    <row r="291" spans="1:7">
      <c r="A291" s="434"/>
      <c r="B291" s="434" t="s">
        <v>907</v>
      </c>
      <c r="C291" s="434" t="s">
        <v>79</v>
      </c>
      <c r="D291" s="434" t="s">
        <v>859</v>
      </c>
      <c r="E291" s="434"/>
      <c r="F291" s="434" t="s">
        <v>568</v>
      </c>
      <c r="G291" s="434" t="s">
        <v>860</v>
      </c>
    </row>
    <row r="292" spans="1:7">
      <c r="A292" s="405" t="s">
        <v>908</v>
      </c>
      <c r="B292" s="428" t="s">
        <v>909</v>
      </c>
      <c r="C292" s="405"/>
      <c r="D292" s="405"/>
      <c r="E292" s="424"/>
      <c r="F292" s="445" t="s">
        <v>150</v>
      </c>
      <c r="G292" s="445" t="s">
        <v>150</v>
      </c>
    </row>
    <row r="293" spans="1:7">
      <c r="A293" s="405" t="s">
        <v>910</v>
      </c>
      <c r="B293" s="428" t="s">
        <v>911</v>
      </c>
      <c r="C293" s="405"/>
      <c r="D293" s="405"/>
      <c r="E293" s="424"/>
      <c r="F293" s="445" t="s">
        <v>150</v>
      </c>
      <c r="G293" s="445" t="s">
        <v>150</v>
      </c>
    </row>
    <row r="294" spans="1:7">
      <c r="A294" s="405" t="s">
        <v>912</v>
      </c>
      <c r="B294" s="428" t="s">
        <v>913</v>
      </c>
      <c r="C294" s="405"/>
      <c r="D294" s="405"/>
      <c r="E294" s="424"/>
      <c r="F294" s="445" t="s">
        <v>150</v>
      </c>
      <c r="G294" s="445" t="s">
        <v>150</v>
      </c>
    </row>
    <row r="295" spans="1:7">
      <c r="A295" s="405" t="s">
        <v>914</v>
      </c>
      <c r="B295" s="428" t="s">
        <v>915</v>
      </c>
      <c r="C295" s="405"/>
      <c r="D295" s="405"/>
      <c r="E295" s="424"/>
      <c r="F295" s="445" t="s">
        <v>150</v>
      </c>
      <c r="G295" s="445" t="s">
        <v>150</v>
      </c>
    </row>
    <row r="296" spans="1:7">
      <c r="A296" s="405" t="s">
        <v>916</v>
      </c>
      <c r="B296" s="428" t="s">
        <v>917</v>
      </c>
      <c r="C296" s="405"/>
      <c r="D296" s="405"/>
      <c r="E296" s="424"/>
      <c r="F296" s="445" t="s">
        <v>150</v>
      </c>
      <c r="G296" s="445" t="s">
        <v>150</v>
      </c>
    </row>
    <row r="297" spans="1:7">
      <c r="A297" s="405" t="s">
        <v>918</v>
      </c>
      <c r="B297" s="428" t="s">
        <v>919</v>
      </c>
      <c r="C297" s="405"/>
      <c r="D297" s="405"/>
      <c r="E297" s="424"/>
      <c r="F297" s="445" t="s">
        <v>150</v>
      </c>
      <c r="G297" s="445" t="s">
        <v>150</v>
      </c>
    </row>
    <row r="298" spans="1:7">
      <c r="A298" s="405" t="s">
        <v>920</v>
      </c>
      <c r="B298" s="428" t="s">
        <v>921</v>
      </c>
      <c r="C298" s="405"/>
      <c r="D298" s="405"/>
      <c r="E298" s="424"/>
      <c r="F298" s="445" t="s">
        <v>150</v>
      </c>
      <c r="G298" s="445" t="s">
        <v>150</v>
      </c>
    </row>
    <row r="299" spans="1:7">
      <c r="A299" s="405" t="s">
        <v>922</v>
      </c>
      <c r="B299" s="428" t="s">
        <v>923</v>
      </c>
      <c r="C299" s="405"/>
      <c r="D299" s="405"/>
      <c r="E299" s="424"/>
      <c r="F299" s="445" t="s">
        <v>150</v>
      </c>
      <c r="G299" s="445" t="s">
        <v>150</v>
      </c>
    </row>
    <row r="300" spans="1:7">
      <c r="A300" s="405" t="s">
        <v>924</v>
      </c>
      <c r="B300" s="428" t="s">
        <v>925</v>
      </c>
      <c r="C300" s="405"/>
      <c r="D300" s="405"/>
      <c r="E300" s="424"/>
      <c r="F300" s="445" t="s">
        <v>150</v>
      </c>
      <c r="G300" s="445" t="s">
        <v>150</v>
      </c>
    </row>
    <row r="301" spans="1:7">
      <c r="A301" s="405" t="s">
        <v>926</v>
      </c>
      <c r="B301" s="405" t="s">
        <v>879</v>
      </c>
      <c r="C301" s="405"/>
      <c r="D301" s="405"/>
      <c r="E301" s="407"/>
      <c r="F301" s="445" t="s">
        <v>150</v>
      </c>
      <c r="G301" s="445" t="s">
        <v>150</v>
      </c>
    </row>
    <row r="302" spans="1:7">
      <c r="A302" s="405" t="s">
        <v>927</v>
      </c>
      <c r="B302" s="428" t="s">
        <v>119</v>
      </c>
      <c r="C302" s="405">
        <v>0</v>
      </c>
      <c r="D302" s="405">
        <v>0</v>
      </c>
      <c r="E302" s="424"/>
      <c r="F302" s="481">
        <v>0</v>
      </c>
      <c r="G302" s="481">
        <v>0</v>
      </c>
    </row>
    <row r="303" spans="1:7">
      <c r="A303" s="405" t="s">
        <v>928</v>
      </c>
      <c r="B303" s="428"/>
      <c r="C303" s="405"/>
      <c r="D303" s="405"/>
      <c r="E303" s="424"/>
      <c r="F303" s="424"/>
      <c r="G303" s="424"/>
    </row>
    <row r="304" spans="1:7">
      <c r="A304" s="434"/>
      <c r="B304" s="434" t="s">
        <v>929</v>
      </c>
      <c r="C304" s="434" t="s">
        <v>79</v>
      </c>
      <c r="D304" s="434" t="s">
        <v>859</v>
      </c>
      <c r="E304" s="434"/>
      <c r="F304" s="434" t="s">
        <v>568</v>
      </c>
      <c r="G304" s="434" t="s">
        <v>860</v>
      </c>
    </row>
    <row r="305" spans="1:7">
      <c r="A305" s="405" t="s">
        <v>930</v>
      </c>
      <c r="B305" s="428" t="s">
        <v>931</v>
      </c>
      <c r="C305" s="405"/>
      <c r="D305" s="405"/>
      <c r="E305" s="424"/>
      <c r="F305" s="445" t="s">
        <v>150</v>
      </c>
      <c r="G305" s="445" t="s">
        <v>150</v>
      </c>
    </row>
    <row r="306" spans="1:7">
      <c r="A306" s="405" t="s">
        <v>932</v>
      </c>
      <c r="B306" s="503" t="s">
        <v>933</v>
      </c>
      <c r="C306" s="405"/>
      <c r="D306" s="405"/>
      <c r="E306" s="424"/>
      <c r="F306" s="445" t="s">
        <v>150</v>
      </c>
      <c r="G306" s="445" t="s">
        <v>150</v>
      </c>
    </row>
    <row r="307" spans="1:7">
      <c r="A307" s="405" t="s">
        <v>934</v>
      </c>
      <c r="B307" s="428" t="s">
        <v>935</v>
      </c>
      <c r="C307" s="405"/>
      <c r="D307" s="405"/>
      <c r="E307" s="424"/>
      <c r="F307" s="445" t="s">
        <v>150</v>
      </c>
      <c r="G307" s="445" t="s">
        <v>150</v>
      </c>
    </row>
    <row r="308" spans="1:7">
      <c r="A308" s="405" t="s">
        <v>936</v>
      </c>
      <c r="B308" s="428" t="s">
        <v>937</v>
      </c>
      <c r="C308" s="405"/>
      <c r="D308" s="405"/>
      <c r="E308" s="424"/>
      <c r="F308" s="445" t="s">
        <v>150</v>
      </c>
      <c r="G308" s="445" t="s">
        <v>150</v>
      </c>
    </row>
    <row r="309" spans="1:7">
      <c r="A309" s="405" t="s">
        <v>938</v>
      </c>
      <c r="B309" s="428" t="s">
        <v>939</v>
      </c>
      <c r="C309" s="405"/>
      <c r="D309" s="405"/>
      <c r="E309" s="424"/>
      <c r="F309" s="445" t="s">
        <v>150</v>
      </c>
      <c r="G309" s="445" t="s">
        <v>150</v>
      </c>
    </row>
    <row r="310" spans="1:7">
      <c r="A310" s="405" t="s">
        <v>940</v>
      </c>
      <c r="B310" s="428" t="s">
        <v>941</v>
      </c>
      <c r="C310" s="405"/>
      <c r="D310" s="405"/>
      <c r="E310" s="424"/>
      <c r="F310" s="445" t="s">
        <v>150</v>
      </c>
      <c r="G310" s="445" t="s">
        <v>150</v>
      </c>
    </row>
    <row r="311" spans="1:7">
      <c r="A311" s="405" t="s">
        <v>942</v>
      </c>
      <c r="B311" s="428" t="s">
        <v>943</v>
      </c>
      <c r="C311" s="405"/>
      <c r="D311" s="405"/>
      <c r="E311" s="424"/>
      <c r="F311" s="445" t="s">
        <v>150</v>
      </c>
      <c r="G311" s="445" t="s">
        <v>150</v>
      </c>
    </row>
    <row r="312" spans="1:7">
      <c r="A312" s="405" t="s">
        <v>944</v>
      </c>
      <c r="B312" s="428" t="s">
        <v>119</v>
      </c>
      <c r="C312" s="405">
        <v>0</v>
      </c>
      <c r="D312" s="405">
        <v>0</v>
      </c>
      <c r="E312" s="424"/>
      <c r="F312" s="481">
        <v>0</v>
      </c>
      <c r="G312" s="481">
        <v>0</v>
      </c>
    </row>
    <row r="313" spans="1:7">
      <c r="A313" s="412" t="s">
        <v>945</v>
      </c>
      <c r="B313" s="429"/>
      <c r="E313" s="415"/>
      <c r="F313" s="415"/>
      <c r="G313" s="415"/>
    </row>
    <row r="314" spans="1:7">
      <c r="A314" s="434"/>
      <c r="B314" s="434" t="s">
        <v>946</v>
      </c>
      <c r="C314" s="434" t="s">
        <v>79</v>
      </c>
      <c r="D314" s="434" t="s">
        <v>859</v>
      </c>
      <c r="E314" s="434"/>
      <c r="F314" s="434" t="s">
        <v>568</v>
      </c>
      <c r="G314" s="434" t="s">
        <v>860</v>
      </c>
    </row>
    <row r="315" spans="1:7">
      <c r="A315" s="405" t="s">
        <v>947</v>
      </c>
      <c r="B315" s="428" t="s">
        <v>948</v>
      </c>
      <c r="C315" s="405"/>
      <c r="D315" s="405"/>
      <c r="E315" s="424"/>
      <c r="F315" s="445" t="s">
        <v>150</v>
      </c>
      <c r="G315" s="445" t="s">
        <v>150</v>
      </c>
    </row>
    <row r="316" spans="1:7">
      <c r="A316" s="405" t="s">
        <v>949</v>
      </c>
      <c r="B316" s="503" t="s">
        <v>950</v>
      </c>
      <c r="C316" s="405"/>
      <c r="D316" s="405"/>
      <c r="E316" s="424"/>
      <c r="F316" s="445" t="s">
        <v>150</v>
      </c>
      <c r="G316" s="445" t="s">
        <v>150</v>
      </c>
    </row>
    <row r="317" spans="1:7">
      <c r="A317" s="405" t="s">
        <v>951</v>
      </c>
      <c r="B317" s="428" t="s">
        <v>943</v>
      </c>
      <c r="C317" s="405"/>
      <c r="D317" s="405"/>
      <c r="E317" s="424"/>
      <c r="F317" s="445" t="s">
        <v>150</v>
      </c>
      <c r="G317" s="445" t="s">
        <v>150</v>
      </c>
    </row>
    <row r="318" spans="1:7">
      <c r="A318" s="405" t="s">
        <v>952</v>
      </c>
      <c r="B318" s="405" t="s">
        <v>879</v>
      </c>
      <c r="C318" s="405"/>
      <c r="D318" s="405"/>
      <c r="E318" s="424"/>
      <c r="F318" s="445" t="s">
        <v>150</v>
      </c>
      <c r="G318" s="445" t="s">
        <v>150</v>
      </c>
    </row>
    <row r="319" spans="1:7">
      <c r="A319" s="405" t="s">
        <v>953</v>
      </c>
      <c r="B319" s="428" t="s">
        <v>119</v>
      </c>
      <c r="C319" s="405">
        <v>0</v>
      </c>
      <c r="D319" s="405">
        <v>0</v>
      </c>
      <c r="E319" s="424"/>
      <c r="F319" s="481">
        <v>0</v>
      </c>
      <c r="G319" s="481">
        <v>0</v>
      </c>
    </row>
    <row r="320" spans="1:7">
      <c r="A320" s="405" t="s">
        <v>947</v>
      </c>
      <c r="B320" s="428"/>
      <c r="C320" s="405"/>
      <c r="D320" s="405"/>
      <c r="E320" s="424"/>
      <c r="F320" s="424"/>
      <c r="G320" s="424"/>
    </row>
    <row r="321" spans="1:6">
      <c r="A321" s="412" t="s">
        <v>949</v>
      </c>
      <c r="C321" s="504"/>
      <c r="E321" s="405"/>
      <c r="F321" s="405"/>
    </row>
    <row r="322" spans="1:6">
      <c r="A322" s="412" t="s">
        <v>951</v>
      </c>
      <c r="C322" s="504"/>
      <c r="E322" s="405"/>
      <c r="F322" s="405"/>
    </row>
    <row r="323" spans="1:6">
      <c r="A323" s="412" t="s">
        <v>952</v>
      </c>
      <c r="C323" s="504"/>
      <c r="E323" s="405"/>
      <c r="F323" s="405"/>
    </row>
    <row r="324" spans="1:6">
      <c r="A324" s="412" t="s">
        <v>953</v>
      </c>
      <c r="C324" s="504"/>
      <c r="E324" s="405"/>
      <c r="F324" s="405"/>
    </row>
    <row r="325" spans="1:6">
      <c r="A325" s="412" t="s">
        <v>954</v>
      </c>
      <c r="C325" s="504"/>
      <c r="E325" s="405"/>
      <c r="F325" s="405"/>
    </row>
    <row r="326" spans="1:6">
      <c r="A326" s="412" t="s">
        <v>955</v>
      </c>
      <c r="C326" s="504"/>
      <c r="E326" s="405"/>
      <c r="F326" s="405"/>
    </row>
    <row r="327" spans="1:6">
      <c r="A327" s="412" t="s">
        <v>956</v>
      </c>
      <c r="C327" s="504"/>
      <c r="E327" s="405"/>
      <c r="F327" s="405"/>
    </row>
    <row r="328" spans="1:6">
      <c r="A328" s="412" t="s">
        <v>957</v>
      </c>
      <c r="C328" s="504"/>
      <c r="E328" s="405"/>
      <c r="F328" s="405"/>
    </row>
    <row r="329" spans="1:6">
      <c r="A329" s="412" t="s">
        <v>958</v>
      </c>
      <c r="C329" s="504"/>
      <c r="E329" s="405"/>
      <c r="F329" s="405"/>
    </row>
    <row r="330" spans="1:6">
      <c r="A330" s="412" t="s">
        <v>959</v>
      </c>
      <c r="C330" s="504"/>
      <c r="E330" s="405"/>
      <c r="F330" s="405"/>
    </row>
    <row r="331" spans="1:6">
      <c r="A331" s="412" t="s">
        <v>960</v>
      </c>
      <c r="C331" s="504"/>
      <c r="E331" s="405"/>
      <c r="F331" s="405"/>
    </row>
    <row r="332" spans="1:6">
      <c r="A332" s="412" t="s">
        <v>961</v>
      </c>
      <c r="C332" s="504"/>
      <c r="E332" s="405"/>
      <c r="F332" s="405"/>
    </row>
    <row r="333" spans="1:6">
      <c r="A333" s="412" t="s">
        <v>962</v>
      </c>
      <c r="C333" s="504"/>
      <c r="E333" s="405"/>
      <c r="F333" s="405"/>
    </row>
    <row r="334" spans="1:6">
      <c r="A334" s="412" t="s">
        <v>963</v>
      </c>
      <c r="C334" s="504"/>
      <c r="E334" s="405"/>
      <c r="F334" s="405"/>
    </row>
    <row r="335" spans="1:6">
      <c r="A335" s="412" t="s">
        <v>964</v>
      </c>
      <c r="C335" s="504"/>
      <c r="E335" s="405"/>
      <c r="F335" s="405"/>
    </row>
    <row r="336" spans="1:6">
      <c r="A336" s="412" t="s">
        <v>965</v>
      </c>
      <c r="C336" s="504"/>
      <c r="E336" s="405"/>
      <c r="F336" s="405"/>
    </row>
    <row r="337" spans="1:6">
      <c r="A337" s="412" t="s">
        <v>966</v>
      </c>
      <c r="C337" s="504"/>
      <c r="E337" s="405"/>
      <c r="F337" s="405"/>
    </row>
    <row r="338" spans="1:6">
      <c r="A338" s="412" t="s">
        <v>967</v>
      </c>
      <c r="C338" s="504"/>
      <c r="E338" s="405"/>
      <c r="F338" s="405"/>
    </row>
    <row r="339" spans="1:6">
      <c r="A339" s="412" t="s">
        <v>968</v>
      </c>
      <c r="C339" s="504"/>
      <c r="E339" s="405"/>
      <c r="F339" s="405"/>
    </row>
    <row r="340" spans="1:6">
      <c r="A340" s="412" t="s">
        <v>969</v>
      </c>
      <c r="C340" s="504"/>
      <c r="E340" s="405"/>
      <c r="F340" s="405"/>
    </row>
    <row r="341" spans="1:6">
      <c r="A341" s="412" t="s">
        <v>970</v>
      </c>
      <c r="C341" s="504"/>
      <c r="E341" s="405"/>
      <c r="F341" s="405"/>
    </row>
    <row r="342" spans="1:6">
      <c r="A342" s="412" t="s">
        <v>971</v>
      </c>
      <c r="C342" s="504"/>
      <c r="E342" s="405"/>
      <c r="F342" s="405"/>
    </row>
    <row r="343" spans="1:6">
      <c r="A343" s="412" t="s">
        <v>972</v>
      </c>
      <c r="C343" s="504"/>
      <c r="E343" s="405"/>
      <c r="F343" s="405"/>
    </row>
    <row r="344" spans="1:6">
      <c r="A344" s="412" t="s">
        <v>973</v>
      </c>
      <c r="C344" s="504"/>
      <c r="E344" s="405"/>
      <c r="F344" s="405"/>
    </row>
    <row r="345" spans="1:6">
      <c r="A345" s="412" t="s">
        <v>974</v>
      </c>
      <c r="C345" s="504"/>
      <c r="E345" s="405"/>
      <c r="F345" s="405"/>
    </row>
    <row r="346" spans="1:6">
      <c r="A346" s="412" t="s">
        <v>975</v>
      </c>
      <c r="C346" s="504"/>
      <c r="E346" s="405"/>
      <c r="F346" s="405"/>
    </row>
    <row r="347" spans="1:6">
      <c r="A347" s="412" t="s">
        <v>976</v>
      </c>
      <c r="C347" s="504"/>
      <c r="E347" s="405"/>
      <c r="F347" s="405"/>
    </row>
    <row r="348" spans="1:6">
      <c r="A348" s="412" t="s">
        <v>977</v>
      </c>
      <c r="C348" s="504"/>
      <c r="E348" s="405"/>
      <c r="F348" s="405"/>
    </row>
    <row r="349" spans="1:6">
      <c r="A349" s="412" t="s">
        <v>978</v>
      </c>
      <c r="C349" s="504"/>
      <c r="E349" s="405"/>
      <c r="F349" s="405"/>
    </row>
    <row r="350" spans="1:6">
      <c r="A350" s="412" t="s">
        <v>979</v>
      </c>
      <c r="C350" s="504"/>
      <c r="E350" s="405"/>
      <c r="F350" s="405"/>
    </row>
    <row r="351" spans="1:6">
      <c r="A351" s="412" t="s">
        <v>980</v>
      </c>
      <c r="C351" s="504"/>
      <c r="E351" s="405"/>
      <c r="F351" s="405"/>
    </row>
    <row r="352" spans="1:6">
      <c r="A352" s="412" t="s">
        <v>981</v>
      </c>
      <c r="C352" s="504"/>
      <c r="E352" s="405"/>
      <c r="F352" s="405"/>
    </row>
    <row r="353" spans="1:6">
      <c r="A353" s="412" t="s">
        <v>982</v>
      </c>
      <c r="C353" s="504"/>
      <c r="E353" s="405"/>
      <c r="F353" s="405"/>
    </row>
    <row r="354" spans="1:6">
      <c r="A354" s="412" t="s">
        <v>983</v>
      </c>
      <c r="C354" s="504"/>
      <c r="E354" s="405"/>
      <c r="F354" s="405"/>
    </row>
    <row r="355" spans="1:6">
      <c r="A355" s="412" t="s">
        <v>984</v>
      </c>
      <c r="C355" s="504"/>
      <c r="E355" s="405"/>
      <c r="F355" s="405"/>
    </row>
    <row r="356" spans="1:6">
      <c r="A356" s="412" t="s">
        <v>985</v>
      </c>
      <c r="C356" s="504"/>
      <c r="E356" s="405"/>
      <c r="F356" s="405"/>
    </row>
    <row r="357" spans="1:6">
      <c r="A357" s="412" t="s">
        <v>986</v>
      </c>
      <c r="C357" s="504"/>
      <c r="E357" s="405"/>
      <c r="F357" s="405"/>
    </row>
    <row r="358" spans="1:6">
      <c r="A358" s="412" t="s">
        <v>987</v>
      </c>
      <c r="C358" s="504"/>
      <c r="E358" s="405"/>
      <c r="F358" s="405"/>
    </row>
    <row r="359" spans="1:6">
      <c r="A359" s="412" t="s">
        <v>988</v>
      </c>
      <c r="C359" s="504"/>
      <c r="E359" s="405"/>
      <c r="F359" s="405"/>
    </row>
    <row r="360" spans="1:6">
      <c r="A360" s="412" t="s">
        <v>989</v>
      </c>
      <c r="C360" s="504"/>
      <c r="E360" s="405"/>
      <c r="F360" s="405"/>
    </row>
    <row r="361" spans="1:6">
      <c r="A361" s="412" t="s">
        <v>990</v>
      </c>
      <c r="C361" s="504"/>
      <c r="E361" s="405"/>
      <c r="F361" s="405"/>
    </row>
    <row r="362" spans="1:6">
      <c r="A362" s="412" t="s">
        <v>991</v>
      </c>
      <c r="C362" s="504"/>
      <c r="E362" s="405"/>
      <c r="F362" s="405"/>
    </row>
    <row r="363" spans="1:6">
      <c r="A363" s="412" t="s">
        <v>992</v>
      </c>
      <c r="C363" s="504"/>
      <c r="E363" s="405"/>
      <c r="F363" s="405"/>
    </row>
    <row r="364" spans="1:6">
      <c r="A364" s="412" t="s">
        <v>993</v>
      </c>
      <c r="C364" s="504"/>
      <c r="E364" s="405"/>
      <c r="F364" s="405"/>
    </row>
    <row r="365" spans="1:6">
      <c r="A365" s="412" t="s">
        <v>994</v>
      </c>
      <c r="C365" s="504"/>
      <c r="E365" s="405"/>
      <c r="F365" s="405"/>
    </row>
    <row r="366" spans="1:6">
      <c r="A366" s="412" t="s">
        <v>995</v>
      </c>
      <c r="C366" s="504"/>
      <c r="E366" s="405"/>
      <c r="F366" s="405"/>
    </row>
    <row r="367" spans="1:6">
      <c r="A367" s="412" t="s">
        <v>996</v>
      </c>
      <c r="C367" s="504"/>
      <c r="E367" s="405"/>
      <c r="F367" s="405"/>
    </row>
    <row r="368" spans="1:6">
      <c r="A368" s="412" t="s">
        <v>997</v>
      </c>
      <c r="C368" s="504"/>
      <c r="E368" s="405"/>
      <c r="F368" s="405"/>
    </row>
    <row r="369" spans="1:12">
      <c r="A369" s="412" t="s">
        <v>998</v>
      </c>
      <c r="C369" s="504"/>
      <c r="E369" s="405"/>
      <c r="F369" s="405"/>
    </row>
    <row r="370" spans="1:12" ht="18.75">
      <c r="A370" s="491"/>
      <c r="B370" s="492" t="s">
        <v>999</v>
      </c>
      <c r="C370" s="491"/>
      <c r="D370" s="491"/>
      <c r="E370" s="491"/>
      <c r="F370" s="493"/>
      <c r="G370" s="493"/>
    </row>
    <row r="371" spans="1:12">
      <c r="A371" s="433"/>
      <c r="B371" s="433" t="s">
        <v>1000</v>
      </c>
      <c r="C371" s="433" t="s">
        <v>727</v>
      </c>
      <c r="D371" s="433" t="s">
        <v>728</v>
      </c>
      <c r="E371" s="433"/>
      <c r="F371" s="433" t="s">
        <v>569</v>
      </c>
      <c r="G371" s="433" t="s">
        <v>729</v>
      </c>
    </row>
    <row r="372" spans="1:12">
      <c r="A372" s="405" t="s">
        <v>1001</v>
      </c>
      <c r="B372" s="405" t="s">
        <v>731</v>
      </c>
      <c r="C372" s="527">
        <v>456.71234052486255</v>
      </c>
      <c r="D372" s="533"/>
      <c r="E372" s="524"/>
      <c r="F372" s="524"/>
      <c r="G372" s="524"/>
    </row>
    <row r="373" spans="1:12">
      <c r="A373" s="423"/>
      <c r="B373" s="405"/>
      <c r="C373" s="519"/>
      <c r="D373" s="524"/>
      <c r="E373" s="524"/>
      <c r="F373" s="524"/>
      <c r="G373" s="524"/>
    </row>
    <row r="374" spans="1:12">
      <c r="A374" s="405"/>
      <c r="B374" s="405" t="s">
        <v>28</v>
      </c>
      <c r="C374" s="519"/>
      <c r="D374" s="524"/>
      <c r="E374" s="524"/>
      <c r="F374" s="524"/>
      <c r="G374" s="524"/>
    </row>
    <row r="375" spans="1:12">
      <c r="A375" s="405" t="s">
        <v>1002</v>
      </c>
      <c r="B375" s="428" t="s">
        <v>733</v>
      </c>
      <c r="C375" s="527">
        <v>9.3071432099999978</v>
      </c>
      <c r="D375" s="532">
        <v>239</v>
      </c>
      <c r="E375" s="524"/>
      <c r="F375" s="521">
        <v>2.8147192529951345E-2</v>
      </c>
      <c r="G375" s="521">
        <v>0.35911602209944754</v>
      </c>
      <c r="K375" s="513"/>
      <c r="L375" s="513"/>
    </row>
    <row r="376" spans="1:12">
      <c r="A376" s="405" t="s">
        <v>1003</v>
      </c>
      <c r="B376" s="428" t="s">
        <v>735</v>
      </c>
      <c r="C376" s="527">
        <v>47.860520950000016</v>
      </c>
      <c r="D376" s="532">
        <v>247</v>
      </c>
      <c r="E376" s="524"/>
      <c r="F376" s="521">
        <v>0.14474251307490305</v>
      </c>
      <c r="G376" s="521">
        <v>0.37016574585635359</v>
      </c>
      <c r="K376" s="513"/>
      <c r="L376" s="513"/>
    </row>
    <row r="377" spans="1:12">
      <c r="A377" s="405" t="s">
        <v>1004</v>
      </c>
      <c r="B377" s="428" t="s">
        <v>737</v>
      </c>
      <c r="C377" s="527">
        <v>27.695955980000001</v>
      </c>
      <c r="D377" s="532">
        <v>67</v>
      </c>
      <c r="E377" s="524"/>
      <c r="F377" s="521">
        <v>8.3759687336982275E-2</v>
      </c>
      <c r="G377" s="521">
        <v>0.10082872928176796</v>
      </c>
      <c r="K377" s="513"/>
      <c r="L377" s="513"/>
    </row>
    <row r="378" spans="1:12">
      <c r="A378" s="405" t="s">
        <v>1005</v>
      </c>
      <c r="B378" s="428" t="s">
        <v>739</v>
      </c>
      <c r="C378" s="527">
        <v>54.937801390000004</v>
      </c>
      <c r="D378" s="532">
        <v>71</v>
      </c>
      <c r="E378" s="524"/>
      <c r="F378" s="521">
        <v>0.16614602762694131</v>
      </c>
      <c r="G378" s="521">
        <v>0.106353591160221</v>
      </c>
      <c r="K378" s="513"/>
      <c r="L378" s="513"/>
    </row>
    <row r="379" spans="1:12">
      <c r="A379" s="405" t="s">
        <v>1006</v>
      </c>
      <c r="B379" s="428" t="s">
        <v>741</v>
      </c>
      <c r="C379" s="527">
        <v>73.674419330000006</v>
      </c>
      <c r="D379" s="532">
        <v>36</v>
      </c>
      <c r="E379" s="524"/>
      <c r="F379" s="521">
        <v>0.22281037463630907</v>
      </c>
      <c r="G379" s="521">
        <v>5.3867403314917128E-2</v>
      </c>
      <c r="K379" s="513"/>
      <c r="L379" s="513"/>
    </row>
    <row r="380" spans="1:12">
      <c r="A380" s="405" t="s">
        <v>1007</v>
      </c>
      <c r="B380" s="428" t="s">
        <v>743</v>
      </c>
      <c r="C380" s="527">
        <v>117.18389368</v>
      </c>
      <c r="D380" s="532">
        <v>6</v>
      </c>
      <c r="E380" s="524"/>
      <c r="F380" s="521">
        <v>0.35439420479491146</v>
      </c>
      <c r="G380" s="521">
        <v>9.6685082872928173E-3</v>
      </c>
      <c r="K380" s="513"/>
      <c r="L380" s="513"/>
    </row>
    <row r="381" spans="1:12">
      <c r="A381" s="405" t="s">
        <v>1008</v>
      </c>
      <c r="B381" s="428" t="s">
        <v>745</v>
      </c>
      <c r="C381" s="518" t="s">
        <v>1009</v>
      </c>
      <c r="D381" s="532" t="s">
        <v>1009</v>
      </c>
      <c r="E381" s="524"/>
      <c r="F381" s="521" t="s">
        <v>150</v>
      </c>
      <c r="G381" s="521" t="s">
        <v>150</v>
      </c>
    </row>
    <row r="382" spans="1:12">
      <c r="A382" s="405" t="s">
        <v>1010</v>
      </c>
      <c r="B382" s="428" t="s">
        <v>745</v>
      </c>
      <c r="C382" s="518" t="s">
        <v>1009</v>
      </c>
      <c r="D382" s="532" t="s">
        <v>1009</v>
      </c>
      <c r="E382" s="524"/>
      <c r="F382" s="521" t="s">
        <v>150</v>
      </c>
      <c r="G382" s="521" t="s">
        <v>150</v>
      </c>
    </row>
    <row r="383" spans="1:12">
      <c r="A383" s="405" t="s">
        <v>1011</v>
      </c>
      <c r="B383" s="428" t="s">
        <v>745</v>
      </c>
      <c r="C383" s="439" t="s">
        <v>1009</v>
      </c>
      <c r="D383" s="500" t="s">
        <v>1009</v>
      </c>
      <c r="E383" s="423"/>
      <c r="F383" s="445" t="s">
        <v>150</v>
      </c>
      <c r="G383" s="445" t="s">
        <v>150</v>
      </c>
    </row>
    <row r="384" spans="1:12">
      <c r="A384" s="405" t="s">
        <v>1012</v>
      </c>
      <c r="B384" s="428" t="s">
        <v>745</v>
      </c>
      <c r="C384" s="439" t="s">
        <v>1009</v>
      </c>
      <c r="D384" s="500" t="s">
        <v>1009</v>
      </c>
      <c r="E384" s="428"/>
      <c r="F384" s="445" t="s">
        <v>150</v>
      </c>
      <c r="G384" s="445" t="s">
        <v>150</v>
      </c>
    </row>
    <row r="385" spans="1:12">
      <c r="A385" s="405" t="s">
        <v>1013</v>
      </c>
      <c r="B385" s="428" t="s">
        <v>745</v>
      </c>
      <c r="C385" s="439" t="s">
        <v>1009</v>
      </c>
      <c r="D385" s="500" t="s">
        <v>1009</v>
      </c>
      <c r="E385" s="428"/>
      <c r="F385" s="445" t="s">
        <v>150</v>
      </c>
      <c r="G385" s="445" t="s">
        <v>150</v>
      </c>
    </row>
    <row r="386" spans="1:12">
      <c r="A386" s="405" t="s">
        <v>1014</v>
      </c>
      <c r="B386" s="428" t="s">
        <v>745</v>
      </c>
      <c r="C386" s="439" t="s">
        <v>1009</v>
      </c>
      <c r="D386" s="500" t="s">
        <v>1009</v>
      </c>
      <c r="E386" s="428"/>
      <c r="F386" s="445" t="s">
        <v>150</v>
      </c>
      <c r="G386" s="445" t="s">
        <v>150</v>
      </c>
    </row>
    <row r="387" spans="1:12">
      <c r="A387" s="405" t="s">
        <v>1015</v>
      </c>
      <c r="B387" s="428" t="s">
        <v>745</v>
      </c>
      <c r="C387" s="439" t="s">
        <v>1009</v>
      </c>
      <c r="D387" s="500" t="s">
        <v>1009</v>
      </c>
      <c r="E387" s="428"/>
      <c r="F387" s="445" t="s">
        <v>150</v>
      </c>
      <c r="G387" s="445" t="s">
        <v>150</v>
      </c>
    </row>
    <row r="388" spans="1:12">
      <c r="A388" s="405" t="s">
        <v>1016</v>
      </c>
      <c r="B388" s="428" t="s">
        <v>745</v>
      </c>
      <c r="C388" s="439" t="s">
        <v>1009</v>
      </c>
      <c r="D388" s="500" t="s">
        <v>1009</v>
      </c>
      <c r="E388" s="428"/>
      <c r="F388" s="445" t="s">
        <v>150</v>
      </c>
      <c r="G388" s="445" t="s">
        <v>150</v>
      </c>
    </row>
    <row r="389" spans="1:12">
      <c r="A389" s="405" t="s">
        <v>1017</v>
      </c>
      <c r="B389" s="428" t="s">
        <v>745</v>
      </c>
      <c r="C389" s="439" t="s">
        <v>1009</v>
      </c>
      <c r="D389" s="500" t="s">
        <v>1009</v>
      </c>
      <c r="E389" s="428"/>
      <c r="F389" s="445" t="s">
        <v>150</v>
      </c>
      <c r="G389" s="445" t="s">
        <v>150</v>
      </c>
    </row>
    <row r="390" spans="1:12">
      <c r="A390" s="405" t="s">
        <v>1018</v>
      </c>
      <c r="B390" s="428" t="s">
        <v>745</v>
      </c>
      <c r="C390" s="439" t="s">
        <v>1009</v>
      </c>
      <c r="D390" s="500" t="s">
        <v>1009</v>
      </c>
      <c r="E390" s="405"/>
      <c r="F390" s="445" t="s">
        <v>150</v>
      </c>
      <c r="G390" s="445" t="s">
        <v>150</v>
      </c>
    </row>
    <row r="391" spans="1:12">
      <c r="A391" s="405" t="s">
        <v>1019</v>
      </c>
      <c r="B391" s="428" t="s">
        <v>745</v>
      </c>
      <c r="C391" s="439" t="s">
        <v>1009</v>
      </c>
      <c r="D391" s="500" t="s">
        <v>1009</v>
      </c>
      <c r="E391" s="498"/>
      <c r="F391" s="445" t="s">
        <v>150</v>
      </c>
      <c r="G391" s="445" t="s">
        <v>150</v>
      </c>
    </row>
    <row r="392" spans="1:12">
      <c r="A392" s="405" t="s">
        <v>1020</v>
      </c>
      <c r="B392" s="428" t="s">
        <v>745</v>
      </c>
      <c r="C392" s="439" t="s">
        <v>1009</v>
      </c>
      <c r="D392" s="500" t="s">
        <v>1009</v>
      </c>
      <c r="E392" s="498"/>
      <c r="F392" s="445" t="s">
        <v>150</v>
      </c>
      <c r="G392" s="445" t="s">
        <v>150</v>
      </c>
    </row>
    <row r="393" spans="1:12">
      <c r="A393" s="405" t="s">
        <v>1021</v>
      </c>
      <c r="B393" s="428" t="s">
        <v>745</v>
      </c>
      <c r="C393" s="439" t="s">
        <v>1009</v>
      </c>
      <c r="D393" s="500" t="s">
        <v>1009</v>
      </c>
      <c r="E393" s="498"/>
      <c r="F393" s="445" t="s">
        <v>150</v>
      </c>
      <c r="G393" s="445" t="s">
        <v>150</v>
      </c>
    </row>
    <row r="394" spans="1:12">
      <c r="A394" s="405" t="s">
        <v>1022</v>
      </c>
      <c r="B394" s="428" t="s">
        <v>745</v>
      </c>
      <c r="C394" s="439" t="s">
        <v>1009</v>
      </c>
      <c r="D394" s="500" t="s">
        <v>1009</v>
      </c>
      <c r="E394" s="498"/>
      <c r="F394" s="445" t="s">
        <v>150</v>
      </c>
      <c r="G394" s="445" t="s">
        <v>150</v>
      </c>
      <c r="L394" s="512"/>
    </row>
    <row r="395" spans="1:12">
      <c r="A395" s="405" t="s">
        <v>1023</v>
      </c>
      <c r="B395" s="428" t="s">
        <v>745</v>
      </c>
      <c r="C395" s="439" t="s">
        <v>1009</v>
      </c>
      <c r="D395" s="500" t="s">
        <v>1009</v>
      </c>
      <c r="E395" s="498"/>
      <c r="F395" s="445" t="s">
        <v>150</v>
      </c>
      <c r="G395" s="445" t="s">
        <v>150</v>
      </c>
    </row>
    <row r="396" spans="1:12">
      <c r="A396" s="405" t="s">
        <v>1024</v>
      </c>
      <c r="B396" s="428" t="s">
        <v>745</v>
      </c>
      <c r="C396" s="439" t="s">
        <v>1009</v>
      </c>
      <c r="D396" s="500" t="s">
        <v>1009</v>
      </c>
      <c r="E396" s="498"/>
      <c r="F396" s="445" t="s">
        <v>150</v>
      </c>
      <c r="G396" s="445" t="s">
        <v>150</v>
      </c>
    </row>
    <row r="397" spans="1:12">
      <c r="A397" s="405" t="s">
        <v>1025</v>
      </c>
      <c r="B397" s="428" t="s">
        <v>745</v>
      </c>
      <c r="C397" s="439" t="s">
        <v>1009</v>
      </c>
      <c r="D397" s="500" t="s">
        <v>1009</v>
      </c>
      <c r="E397" s="498"/>
      <c r="F397" s="445" t="s">
        <v>150</v>
      </c>
      <c r="G397" s="445" t="s">
        <v>150</v>
      </c>
    </row>
    <row r="398" spans="1:12">
      <c r="A398" s="405" t="s">
        <v>1026</v>
      </c>
      <c r="B398" s="428" t="s">
        <v>745</v>
      </c>
      <c r="C398" s="439" t="s">
        <v>1009</v>
      </c>
      <c r="D398" s="500" t="s">
        <v>1009</v>
      </c>
      <c r="E398" s="498"/>
      <c r="F398" s="445" t="s">
        <v>150</v>
      </c>
      <c r="G398" s="445" t="s">
        <v>150</v>
      </c>
    </row>
    <row r="399" spans="1:12">
      <c r="A399" s="405" t="s">
        <v>1027</v>
      </c>
      <c r="B399" s="428" t="s">
        <v>119</v>
      </c>
      <c r="C399" s="440">
        <v>330.65973454000004</v>
      </c>
      <c r="D399" s="444">
        <v>666</v>
      </c>
      <c r="E399" s="498"/>
      <c r="F399" s="499">
        <v>0.99999999999999845</v>
      </c>
      <c r="G399" s="499">
        <v>1</v>
      </c>
    </row>
    <row r="400" spans="1:12">
      <c r="A400" s="436"/>
      <c r="B400" s="436" t="s">
        <v>1028</v>
      </c>
      <c r="C400" s="436" t="s">
        <v>727</v>
      </c>
      <c r="D400" s="436" t="s">
        <v>728</v>
      </c>
      <c r="E400" s="436"/>
      <c r="F400" s="436" t="s">
        <v>569</v>
      </c>
      <c r="G400" s="436" t="s">
        <v>729</v>
      </c>
    </row>
    <row r="401" spans="1:9">
      <c r="A401" s="405" t="s">
        <v>1029</v>
      </c>
      <c r="B401" s="405" t="s">
        <v>766</v>
      </c>
      <c r="C401" s="480">
        <v>0.45760676040642995</v>
      </c>
      <c r="D401" s="519"/>
      <c r="E401" s="519"/>
      <c r="F401" s="519"/>
      <c r="G401" s="519"/>
      <c r="H401" s="529"/>
      <c r="I401" s="529"/>
    </row>
    <row r="402" spans="1:9">
      <c r="A402" s="405"/>
      <c r="B402" s="405"/>
      <c r="C402" s="519"/>
      <c r="D402" s="519"/>
      <c r="E402" s="519"/>
      <c r="F402" s="519"/>
      <c r="G402" s="519"/>
      <c r="H402" s="529"/>
      <c r="I402" s="529"/>
    </row>
    <row r="403" spans="1:9">
      <c r="A403" s="405"/>
      <c r="B403" s="428" t="s">
        <v>767</v>
      </c>
      <c r="C403" s="519"/>
      <c r="D403" s="519"/>
      <c r="E403" s="519"/>
      <c r="F403" s="519"/>
      <c r="G403" s="519"/>
      <c r="H403" s="529"/>
      <c r="I403" s="529"/>
    </row>
    <row r="404" spans="1:9">
      <c r="A404" s="405" t="s">
        <v>1030</v>
      </c>
      <c r="B404" s="405" t="s">
        <v>769</v>
      </c>
      <c r="C404" s="517">
        <v>154916456.77000007</v>
      </c>
      <c r="D404" s="532">
        <v>398</v>
      </c>
      <c r="E404" s="519"/>
      <c r="F404" s="521">
        <v>0.46850717093060423</v>
      </c>
      <c r="G404" s="534">
        <v>0.59759759759759756</v>
      </c>
      <c r="H404" s="529"/>
      <c r="I404" s="529"/>
    </row>
    <row r="405" spans="1:9">
      <c r="A405" s="405" t="s">
        <v>1031</v>
      </c>
      <c r="B405" s="405" t="s">
        <v>771</v>
      </c>
      <c r="C405" s="517">
        <v>52894470.609999977</v>
      </c>
      <c r="D405" s="532">
        <v>85</v>
      </c>
      <c r="E405" s="519"/>
      <c r="F405" s="521">
        <v>0.15996647031603206</v>
      </c>
      <c r="G405" s="534">
        <v>0.12762762762762764</v>
      </c>
      <c r="H405" s="529"/>
      <c r="I405" s="529"/>
    </row>
    <row r="406" spans="1:9">
      <c r="A406" s="405" t="s">
        <v>1032</v>
      </c>
      <c r="B406" s="405" t="s">
        <v>773</v>
      </c>
      <c r="C406" s="517">
        <v>50417193.890000001</v>
      </c>
      <c r="D406" s="532">
        <v>86</v>
      </c>
      <c r="E406" s="519"/>
      <c r="F406" s="521">
        <v>0.15247454898050491</v>
      </c>
      <c r="G406" s="534">
        <v>0.12912912912912913</v>
      </c>
      <c r="H406" s="529"/>
      <c r="I406" s="529"/>
    </row>
    <row r="407" spans="1:9">
      <c r="A407" s="405" t="s">
        <v>1033</v>
      </c>
      <c r="B407" s="405" t="s">
        <v>775</v>
      </c>
      <c r="C407" s="517">
        <v>25045750.329999998</v>
      </c>
      <c r="D407" s="532">
        <v>45</v>
      </c>
      <c r="E407" s="519"/>
      <c r="F407" s="521">
        <v>7.5744784483186584E-2</v>
      </c>
      <c r="G407" s="534">
        <v>6.7567567567567571E-2</v>
      </c>
      <c r="H407" s="529"/>
      <c r="I407" s="529"/>
    </row>
    <row r="408" spans="1:9">
      <c r="A408" s="405" t="s">
        <v>1034</v>
      </c>
      <c r="B408" s="405" t="s">
        <v>777</v>
      </c>
      <c r="C408" s="517">
        <v>7851006.5499999998</v>
      </c>
      <c r="D408" s="532">
        <v>23</v>
      </c>
      <c r="E408" s="519"/>
      <c r="F408" s="521">
        <v>2.37434611169757E-2</v>
      </c>
      <c r="G408" s="534">
        <v>3.4534534534534533E-2</v>
      </c>
      <c r="H408" s="529"/>
      <c r="I408" s="529"/>
    </row>
    <row r="409" spans="1:9">
      <c r="A409" s="405" t="s">
        <v>1035</v>
      </c>
      <c r="B409" s="405" t="s">
        <v>779</v>
      </c>
      <c r="C409" s="517">
        <v>3879154.52</v>
      </c>
      <c r="D409" s="532">
        <v>17</v>
      </c>
      <c r="E409" s="519"/>
      <c r="F409" s="521">
        <v>1.1731560014092783E-2</v>
      </c>
      <c r="G409" s="534">
        <v>2.5525525525525526E-2</v>
      </c>
      <c r="H409" s="529"/>
      <c r="I409" s="529"/>
    </row>
    <row r="410" spans="1:9">
      <c r="A410" s="405" t="s">
        <v>1036</v>
      </c>
      <c r="B410" s="405" t="s">
        <v>781</v>
      </c>
      <c r="C410" s="517">
        <v>33633000</v>
      </c>
      <c r="D410" s="532">
        <v>5</v>
      </c>
      <c r="E410" s="519"/>
      <c r="F410" s="521">
        <v>0.10171483397211581</v>
      </c>
      <c r="G410" s="534">
        <v>7.5075075075075074E-3</v>
      </c>
      <c r="H410" s="529"/>
      <c r="I410" s="529"/>
    </row>
    <row r="411" spans="1:9">
      <c r="A411" s="405" t="s">
        <v>1037</v>
      </c>
      <c r="B411" s="405" t="s">
        <v>783</v>
      </c>
      <c r="C411" s="517">
        <v>2022701.87</v>
      </c>
      <c r="D411" s="532">
        <v>7</v>
      </c>
      <c r="E411" s="519"/>
      <c r="F411" s="521">
        <v>6.1171701864876213E-3</v>
      </c>
      <c r="G411" s="534">
        <v>1.0510510510510511E-2</v>
      </c>
      <c r="H411" s="529"/>
      <c r="I411" s="529"/>
    </row>
    <row r="412" spans="1:9">
      <c r="A412" s="405" t="s">
        <v>1038</v>
      </c>
      <c r="B412" s="447" t="s">
        <v>119</v>
      </c>
      <c r="C412" s="517">
        <v>330659734.54000002</v>
      </c>
      <c r="D412" s="532">
        <v>666</v>
      </c>
      <c r="E412" s="519"/>
      <c r="F412" s="480">
        <v>0.99999999999999967</v>
      </c>
      <c r="G412" s="480">
        <v>1</v>
      </c>
      <c r="H412" s="529"/>
      <c r="I412" s="529"/>
    </row>
    <row r="413" spans="1:9">
      <c r="A413" s="405" t="s">
        <v>1039</v>
      </c>
      <c r="B413" s="449" t="s">
        <v>786</v>
      </c>
      <c r="C413" s="518"/>
      <c r="D413" s="532"/>
      <c r="E413" s="519"/>
      <c r="F413" s="521"/>
      <c r="G413" s="521"/>
      <c r="H413" s="529"/>
      <c r="I413" s="529"/>
    </row>
    <row r="414" spans="1:9">
      <c r="A414" s="405" t="s">
        <v>1040</v>
      </c>
      <c r="B414" s="449" t="s">
        <v>788</v>
      </c>
      <c r="C414" s="518"/>
      <c r="D414" s="532"/>
      <c r="E414" s="519"/>
      <c r="F414" s="521"/>
      <c r="G414" s="521"/>
      <c r="H414" s="529"/>
      <c r="I414" s="529"/>
    </row>
    <row r="415" spans="1:9">
      <c r="A415" s="405" t="s">
        <v>1041</v>
      </c>
      <c r="B415" s="449" t="s">
        <v>790</v>
      </c>
      <c r="C415" s="439"/>
      <c r="D415" s="500"/>
      <c r="E415" s="405"/>
      <c r="F415" s="445"/>
      <c r="G415" s="445"/>
    </row>
    <row r="416" spans="1:9">
      <c r="A416" s="405" t="s">
        <v>1042</v>
      </c>
      <c r="B416" s="449" t="s">
        <v>792</v>
      </c>
      <c r="C416" s="439"/>
      <c r="D416" s="500"/>
      <c r="E416" s="405"/>
      <c r="F416" s="445"/>
      <c r="G416" s="445"/>
    </row>
    <row r="417" spans="1:7">
      <c r="A417" s="405" t="s">
        <v>1043</v>
      </c>
      <c r="B417" s="449" t="s">
        <v>794</v>
      </c>
      <c r="C417" s="439"/>
      <c r="D417" s="500"/>
      <c r="E417" s="405"/>
      <c r="F417" s="445"/>
      <c r="G417" s="445"/>
    </row>
    <row r="418" spans="1:7">
      <c r="A418" s="405" t="s">
        <v>1044</v>
      </c>
      <c r="B418" s="449" t="s">
        <v>796</v>
      </c>
      <c r="C418" s="439"/>
      <c r="D418" s="500"/>
      <c r="E418" s="405"/>
      <c r="F418" s="445"/>
      <c r="G418" s="445"/>
    </row>
    <row r="419" spans="1:7">
      <c r="A419" s="405" t="s">
        <v>1045</v>
      </c>
      <c r="B419" s="449"/>
      <c r="C419" s="405"/>
      <c r="D419" s="405"/>
      <c r="E419" s="405"/>
      <c r="F419" s="446"/>
      <c r="G419" s="446"/>
    </row>
    <row r="420" spans="1:7">
      <c r="A420" s="405" t="s">
        <v>1046</v>
      </c>
      <c r="B420" s="449"/>
      <c r="C420" s="405"/>
      <c r="D420" s="405"/>
      <c r="E420" s="405"/>
      <c r="F420" s="446"/>
      <c r="G420" s="446"/>
    </row>
    <row r="421" spans="1:7">
      <c r="A421" s="405" t="s">
        <v>1047</v>
      </c>
      <c r="B421" s="449"/>
      <c r="C421" s="405"/>
      <c r="D421" s="405"/>
      <c r="E421" s="405"/>
      <c r="F421" s="498"/>
      <c r="G421" s="498"/>
    </row>
    <row r="422" spans="1:7">
      <c r="A422" s="436"/>
      <c r="B422" s="436" t="s">
        <v>1048</v>
      </c>
      <c r="C422" s="436" t="s">
        <v>727</v>
      </c>
      <c r="D422" s="436" t="s">
        <v>728</v>
      </c>
      <c r="E422" s="436"/>
      <c r="F422" s="436" t="s">
        <v>569</v>
      </c>
      <c r="G422" s="436" t="s">
        <v>729</v>
      </c>
    </row>
    <row r="423" spans="1:7">
      <c r="A423" s="405" t="s">
        <v>1049</v>
      </c>
      <c r="B423" s="405" t="s">
        <v>766</v>
      </c>
      <c r="C423" s="480" t="s">
        <v>84</v>
      </c>
      <c r="D423" s="405"/>
      <c r="E423" s="405"/>
      <c r="F423" s="405"/>
    </row>
    <row r="424" spans="1:7">
      <c r="A424" s="405"/>
      <c r="B424" s="405"/>
      <c r="C424" s="405"/>
      <c r="D424" s="405"/>
      <c r="E424" s="405"/>
      <c r="F424" s="405"/>
    </row>
    <row r="425" spans="1:7">
      <c r="A425" s="405"/>
      <c r="B425" s="428" t="s">
        <v>767</v>
      </c>
      <c r="C425" s="405"/>
      <c r="D425" s="405"/>
      <c r="E425" s="405"/>
      <c r="F425" s="405"/>
    </row>
    <row r="426" spans="1:7">
      <c r="A426" s="405" t="s">
        <v>1050</v>
      </c>
      <c r="B426" s="405" t="s">
        <v>769</v>
      </c>
      <c r="C426" s="480" t="s">
        <v>84</v>
      </c>
      <c r="D426" s="480" t="s">
        <v>84</v>
      </c>
      <c r="E426" s="405"/>
      <c r="F426" s="445" t="s">
        <v>150</v>
      </c>
      <c r="G426" s="445" t="s">
        <v>150</v>
      </c>
    </row>
    <row r="427" spans="1:7">
      <c r="A427" s="405" t="s">
        <v>1051</v>
      </c>
      <c r="B427" s="405" t="s">
        <v>771</v>
      </c>
      <c r="C427" s="480" t="s">
        <v>84</v>
      </c>
      <c r="D427" s="480" t="s">
        <v>84</v>
      </c>
      <c r="E427" s="405"/>
      <c r="F427" s="445" t="s">
        <v>150</v>
      </c>
      <c r="G427" s="445" t="s">
        <v>150</v>
      </c>
    </row>
    <row r="428" spans="1:7">
      <c r="A428" s="405" t="s">
        <v>1052</v>
      </c>
      <c r="B428" s="405" t="s">
        <v>773</v>
      </c>
      <c r="C428" s="480" t="s">
        <v>84</v>
      </c>
      <c r="D428" s="480" t="s">
        <v>84</v>
      </c>
      <c r="E428" s="405"/>
      <c r="F428" s="445" t="s">
        <v>150</v>
      </c>
      <c r="G428" s="445" t="s">
        <v>150</v>
      </c>
    </row>
    <row r="429" spans="1:7">
      <c r="A429" s="405" t="s">
        <v>1053</v>
      </c>
      <c r="B429" s="405" t="s">
        <v>775</v>
      </c>
      <c r="C429" s="480" t="s">
        <v>84</v>
      </c>
      <c r="D429" s="480" t="s">
        <v>84</v>
      </c>
      <c r="E429" s="405"/>
      <c r="F429" s="445" t="s">
        <v>150</v>
      </c>
      <c r="G429" s="445" t="s">
        <v>150</v>
      </c>
    </row>
    <row r="430" spans="1:7">
      <c r="A430" s="405" t="s">
        <v>1054</v>
      </c>
      <c r="B430" s="405" t="s">
        <v>777</v>
      </c>
      <c r="C430" s="480" t="s">
        <v>84</v>
      </c>
      <c r="D430" s="480" t="s">
        <v>84</v>
      </c>
      <c r="E430" s="405"/>
      <c r="F430" s="445" t="s">
        <v>150</v>
      </c>
      <c r="G430" s="445" t="s">
        <v>150</v>
      </c>
    </row>
    <row r="431" spans="1:7">
      <c r="A431" s="405" t="s">
        <v>1055</v>
      </c>
      <c r="B431" s="405" t="s">
        <v>779</v>
      </c>
      <c r="C431" s="480" t="s">
        <v>84</v>
      </c>
      <c r="D431" s="480" t="s">
        <v>84</v>
      </c>
      <c r="E431" s="405"/>
      <c r="F431" s="445" t="s">
        <v>150</v>
      </c>
      <c r="G431" s="445" t="s">
        <v>150</v>
      </c>
    </row>
    <row r="432" spans="1:7">
      <c r="A432" s="405" t="s">
        <v>1056</v>
      </c>
      <c r="B432" s="405" t="s">
        <v>781</v>
      </c>
      <c r="C432" s="480" t="s">
        <v>84</v>
      </c>
      <c r="D432" s="480" t="s">
        <v>84</v>
      </c>
      <c r="E432" s="405"/>
      <c r="F432" s="445" t="s">
        <v>150</v>
      </c>
      <c r="G432" s="445" t="s">
        <v>150</v>
      </c>
    </row>
    <row r="433" spans="1:7">
      <c r="A433" s="405" t="s">
        <v>1057</v>
      </c>
      <c r="B433" s="405" t="s">
        <v>783</v>
      </c>
      <c r="C433" s="480" t="s">
        <v>84</v>
      </c>
      <c r="D433" s="480" t="s">
        <v>84</v>
      </c>
      <c r="E433" s="405"/>
      <c r="F433" s="445" t="s">
        <v>150</v>
      </c>
      <c r="G433" s="445" t="s">
        <v>150</v>
      </c>
    </row>
    <row r="434" spans="1:7">
      <c r="A434" s="405" t="s">
        <v>1058</v>
      </c>
      <c r="B434" s="447" t="s">
        <v>119</v>
      </c>
      <c r="C434" s="439">
        <v>0</v>
      </c>
      <c r="D434" s="500">
        <v>0</v>
      </c>
      <c r="E434" s="405"/>
      <c r="F434" s="480">
        <v>0</v>
      </c>
      <c r="G434" s="480">
        <v>0</v>
      </c>
    </row>
    <row r="435" spans="1:7">
      <c r="A435" s="405" t="s">
        <v>1059</v>
      </c>
      <c r="B435" s="449" t="s">
        <v>786</v>
      </c>
      <c r="C435" s="439"/>
      <c r="D435" s="500"/>
      <c r="E435" s="405"/>
      <c r="F435" s="445" t="s">
        <v>150</v>
      </c>
      <c r="G435" s="445" t="s">
        <v>150</v>
      </c>
    </row>
    <row r="436" spans="1:7">
      <c r="A436" s="405" t="s">
        <v>1060</v>
      </c>
      <c r="B436" s="449" t="s">
        <v>788</v>
      </c>
      <c r="C436" s="439"/>
      <c r="D436" s="500"/>
      <c r="E436" s="405"/>
      <c r="F436" s="445" t="s">
        <v>150</v>
      </c>
      <c r="G436" s="445" t="s">
        <v>150</v>
      </c>
    </row>
    <row r="437" spans="1:7">
      <c r="A437" s="405" t="s">
        <v>1061</v>
      </c>
      <c r="B437" s="449" t="s">
        <v>790</v>
      </c>
      <c r="C437" s="439"/>
      <c r="D437" s="500"/>
      <c r="E437" s="405"/>
      <c r="F437" s="445" t="s">
        <v>150</v>
      </c>
      <c r="G437" s="445" t="s">
        <v>150</v>
      </c>
    </row>
    <row r="438" spans="1:7">
      <c r="A438" s="405" t="s">
        <v>1062</v>
      </c>
      <c r="B438" s="449" t="s">
        <v>792</v>
      </c>
      <c r="C438" s="439"/>
      <c r="D438" s="500"/>
      <c r="E438" s="405"/>
      <c r="F438" s="445" t="s">
        <v>150</v>
      </c>
      <c r="G438" s="445" t="s">
        <v>150</v>
      </c>
    </row>
    <row r="439" spans="1:7">
      <c r="A439" s="405" t="s">
        <v>1063</v>
      </c>
      <c r="B439" s="449" t="s">
        <v>794</v>
      </c>
      <c r="C439" s="439"/>
      <c r="D439" s="500"/>
      <c r="E439" s="405"/>
      <c r="F439" s="445" t="s">
        <v>150</v>
      </c>
      <c r="G439" s="445" t="s">
        <v>150</v>
      </c>
    </row>
    <row r="440" spans="1:7">
      <c r="A440" s="405" t="s">
        <v>1064</v>
      </c>
      <c r="B440" s="449" t="s">
        <v>796</v>
      </c>
      <c r="C440" s="439"/>
      <c r="D440" s="500"/>
      <c r="E440" s="405"/>
      <c r="F440" s="445" t="s">
        <v>150</v>
      </c>
      <c r="G440" s="445" t="s">
        <v>150</v>
      </c>
    </row>
    <row r="441" spans="1:7">
      <c r="A441" s="405" t="s">
        <v>1065</v>
      </c>
      <c r="B441" s="449"/>
      <c r="C441" s="405"/>
      <c r="D441" s="405"/>
      <c r="E441" s="405"/>
      <c r="F441" s="445"/>
      <c r="G441" s="445"/>
    </row>
    <row r="442" spans="1:7">
      <c r="A442" s="405" t="s">
        <v>1066</v>
      </c>
      <c r="B442" s="449"/>
      <c r="C442" s="405"/>
      <c r="D442" s="405"/>
      <c r="E442" s="405"/>
      <c r="F442" s="445"/>
      <c r="G442" s="445"/>
    </row>
    <row r="443" spans="1:7">
      <c r="A443" s="405" t="s">
        <v>1067</v>
      </c>
      <c r="B443" s="449"/>
      <c r="C443" s="405"/>
      <c r="D443" s="405"/>
      <c r="E443" s="405"/>
      <c r="F443" s="445"/>
      <c r="G443" s="480"/>
    </row>
    <row r="444" spans="1:7">
      <c r="A444" s="436"/>
      <c r="B444" s="453" t="s">
        <v>1068</v>
      </c>
      <c r="C444" s="436" t="s">
        <v>1069</v>
      </c>
      <c r="D444" s="436"/>
      <c r="E444" s="436"/>
      <c r="F444" s="436"/>
      <c r="G444" s="436"/>
    </row>
    <row r="445" spans="1:7">
      <c r="A445" s="405" t="s">
        <v>1070</v>
      </c>
      <c r="B445" s="428" t="s">
        <v>1071</v>
      </c>
      <c r="C445" s="480">
        <v>0.14286021567069732</v>
      </c>
      <c r="D445" s="405"/>
      <c r="E445" s="405"/>
      <c r="F445" s="405"/>
    </row>
    <row r="446" spans="1:7">
      <c r="A446" s="405" t="s">
        <v>1072</v>
      </c>
      <c r="B446" s="428" t="s">
        <v>1073</v>
      </c>
      <c r="C446" s="480">
        <v>0.15387947616538333</v>
      </c>
      <c r="D446" s="405"/>
      <c r="E446" s="405"/>
      <c r="F446" s="405"/>
    </row>
    <row r="447" spans="1:7">
      <c r="A447" s="405" t="s">
        <v>1074</v>
      </c>
      <c r="B447" s="428" t="s">
        <v>1075</v>
      </c>
      <c r="C447" s="480">
        <v>1.0077688668793411E-2</v>
      </c>
      <c r="D447" s="405"/>
      <c r="E447" s="405"/>
      <c r="F447" s="405"/>
    </row>
    <row r="448" spans="1:7">
      <c r="A448" s="405" t="s">
        <v>1076</v>
      </c>
      <c r="B448" s="428" t="s">
        <v>1077</v>
      </c>
      <c r="C448" s="480">
        <v>0</v>
      </c>
      <c r="D448" s="405"/>
      <c r="E448" s="405"/>
      <c r="F448" s="405"/>
    </row>
    <row r="449" spans="1:6">
      <c r="A449" s="405" t="s">
        <v>1078</v>
      </c>
      <c r="B449" s="428" t="s">
        <v>1079</v>
      </c>
      <c r="C449" s="480">
        <v>0</v>
      </c>
      <c r="D449" s="405"/>
      <c r="E449" s="405"/>
      <c r="F449" s="405"/>
    </row>
    <row r="450" spans="1:6">
      <c r="A450" s="405" t="s">
        <v>1080</v>
      </c>
      <c r="B450" s="428" t="s">
        <v>1081</v>
      </c>
      <c r="C450" s="480">
        <v>0</v>
      </c>
      <c r="D450" s="405"/>
      <c r="E450" s="405"/>
      <c r="F450" s="405"/>
    </row>
    <row r="451" spans="1:6">
      <c r="A451" s="405" t="s">
        <v>1082</v>
      </c>
      <c r="B451" s="428" t="s">
        <v>1083</v>
      </c>
      <c r="C451" s="480">
        <v>0</v>
      </c>
      <c r="D451" s="405"/>
      <c r="E451" s="405"/>
      <c r="F451" s="405"/>
    </row>
    <row r="452" spans="1:6">
      <c r="A452" s="405" t="s">
        <v>1084</v>
      </c>
      <c r="B452" s="428" t="s">
        <v>1085</v>
      </c>
      <c r="C452" s="480">
        <v>0</v>
      </c>
      <c r="D452" s="405"/>
      <c r="E452" s="405"/>
      <c r="F452" s="405"/>
    </row>
    <row r="453" spans="1:6">
      <c r="A453" s="405" t="s">
        <v>1086</v>
      </c>
      <c r="B453" s="428" t="s">
        <v>1087</v>
      </c>
      <c r="C453" s="480">
        <v>0</v>
      </c>
      <c r="D453" s="405"/>
      <c r="E453" s="405"/>
      <c r="F453" s="405"/>
    </row>
    <row r="454" spans="1:6">
      <c r="A454" s="405" t="s">
        <v>1088</v>
      </c>
      <c r="B454" s="428" t="s">
        <v>1089</v>
      </c>
      <c r="C454" s="480">
        <v>0</v>
      </c>
      <c r="D454" s="405"/>
      <c r="E454" s="405"/>
      <c r="F454" s="405"/>
    </row>
    <row r="455" spans="1:6">
      <c r="A455" s="405" t="s">
        <v>1090</v>
      </c>
      <c r="B455" s="428" t="s">
        <v>1091</v>
      </c>
      <c r="C455" s="480">
        <v>3.6596630451041876E-2</v>
      </c>
      <c r="D455" s="405"/>
      <c r="E455" s="405"/>
      <c r="F455" s="405"/>
    </row>
    <row r="456" spans="1:6">
      <c r="A456" s="405" t="s">
        <v>1092</v>
      </c>
      <c r="B456" s="428" t="s">
        <v>1093</v>
      </c>
      <c r="C456" s="480">
        <v>0.41375888561190821</v>
      </c>
      <c r="D456" s="405"/>
      <c r="E456" s="405"/>
      <c r="F456" s="405"/>
    </row>
    <row r="457" spans="1:6">
      <c r="A457" s="405" t="s">
        <v>1094</v>
      </c>
      <c r="B457" s="428" t="s">
        <v>117</v>
      </c>
      <c r="C457" s="480">
        <v>0.24282710343217431</v>
      </c>
      <c r="D457" s="405"/>
      <c r="E457" s="405"/>
      <c r="F457" s="405"/>
    </row>
    <row r="458" spans="1:6">
      <c r="A458" s="405" t="s">
        <v>1095</v>
      </c>
      <c r="B458" s="449" t="s">
        <v>1096</v>
      </c>
      <c r="C458" s="480"/>
      <c r="D458" s="405"/>
      <c r="E458" s="405"/>
      <c r="F458" s="405"/>
    </row>
    <row r="459" spans="1:6">
      <c r="A459" s="405" t="s">
        <v>1097</v>
      </c>
      <c r="B459" s="449" t="s">
        <v>121</v>
      </c>
      <c r="C459" s="480"/>
      <c r="D459" s="405"/>
      <c r="E459" s="405"/>
      <c r="F459" s="405"/>
    </row>
    <row r="460" spans="1:6">
      <c r="A460" s="405" t="s">
        <v>1098</v>
      </c>
      <c r="B460" s="449" t="s">
        <v>121</v>
      </c>
      <c r="C460" s="480"/>
      <c r="D460" s="405"/>
      <c r="E460" s="405"/>
      <c r="F460" s="405"/>
    </row>
    <row r="461" spans="1:6">
      <c r="A461" s="405" t="s">
        <v>1099</v>
      </c>
      <c r="B461" s="449" t="s">
        <v>121</v>
      </c>
      <c r="C461" s="480"/>
      <c r="D461" s="405"/>
      <c r="E461" s="405"/>
      <c r="F461" s="405"/>
    </row>
    <row r="462" spans="1:6">
      <c r="A462" s="405" t="s">
        <v>1100</v>
      </c>
      <c r="B462" s="449" t="s">
        <v>121</v>
      </c>
      <c r="C462" s="480"/>
      <c r="D462" s="405"/>
      <c r="E462" s="405"/>
      <c r="F462" s="405"/>
    </row>
    <row r="463" spans="1:6">
      <c r="A463" s="405" t="s">
        <v>1101</v>
      </c>
      <c r="B463" s="449" t="s">
        <v>121</v>
      </c>
      <c r="C463" s="480"/>
      <c r="D463" s="405"/>
      <c r="E463" s="405"/>
      <c r="F463" s="405"/>
    </row>
    <row r="464" spans="1:6">
      <c r="A464" s="405" t="s">
        <v>1102</v>
      </c>
      <c r="B464" s="449" t="s">
        <v>121</v>
      </c>
      <c r="C464" s="480"/>
      <c r="D464" s="405"/>
      <c r="E464" s="405"/>
      <c r="F464" s="405"/>
    </row>
    <row r="465" spans="1:7">
      <c r="A465" s="405" t="s">
        <v>1103</v>
      </c>
      <c r="B465" s="449" t="s">
        <v>121</v>
      </c>
      <c r="C465" s="480"/>
      <c r="D465" s="405"/>
      <c r="E465" s="405"/>
      <c r="F465" s="405"/>
    </row>
    <row r="466" spans="1:7">
      <c r="A466" s="405" t="s">
        <v>1104</v>
      </c>
      <c r="B466" s="449" t="s">
        <v>121</v>
      </c>
      <c r="C466" s="480"/>
      <c r="D466" s="405"/>
      <c r="E466" s="405"/>
      <c r="F466" s="405"/>
    </row>
    <row r="467" spans="1:7">
      <c r="A467" s="405" t="s">
        <v>1105</v>
      </c>
      <c r="B467" s="449" t="s">
        <v>121</v>
      </c>
      <c r="C467" s="480"/>
      <c r="D467" s="405"/>
      <c r="E467" s="405"/>
      <c r="F467" s="405"/>
    </row>
    <row r="468" spans="1:7">
      <c r="A468" s="405" t="s">
        <v>1106</v>
      </c>
      <c r="B468" s="449" t="s">
        <v>121</v>
      </c>
      <c r="C468" s="480"/>
      <c r="D468" s="405"/>
      <c r="E468" s="405"/>
      <c r="F468" s="405"/>
    </row>
    <row r="469" spans="1:7">
      <c r="A469" s="405" t="s">
        <v>1107</v>
      </c>
      <c r="B469" s="449" t="s">
        <v>121</v>
      </c>
      <c r="C469" s="480"/>
      <c r="D469" s="405"/>
      <c r="E469" s="405"/>
      <c r="F469" s="405"/>
    </row>
    <row r="470" spans="1:7">
      <c r="A470" s="405" t="s">
        <v>1108</v>
      </c>
      <c r="B470" s="449" t="s">
        <v>121</v>
      </c>
      <c r="C470" s="480"/>
      <c r="D470" s="405"/>
      <c r="E470" s="405"/>
      <c r="F470" s="405"/>
    </row>
    <row r="471" spans="1:7">
      <c r="A471" s="405" t="s">
        <v>1109</v>
      </c>
      <c r="B471" s="449" t="s">
        <v>121</v>
      </c>
      <c r="C471" s="480"/>
      <c r="D471" s="405"/>
      <c r="E471" s="405"/>
      <c r="F471" s="405"/>
    </row>
    <row r="472" spans="1:7">
      <c r="A472" s="464"/>
      <c r="B472" s="464" t="s">
        <v>1110</v>
      </c>
      <c r="C472" s="436" t="s">
        <v>79</v>
      </c>
      <c r="D472" s="436" t="s">
        <v>1111</v>
      </c>
      <c r="E472" s="436"/>
      <c r="F472" s="436" t="s">
        <v>569</v>
      </c>
      <c r="G472" s="436" t="s">
        <v>1112</v>
      </c>
    </row>
    <row r="473" spans="1:7">
      <c r="A473" s="405" t="s">
        <v>1113</v>
      </c>
      <c r="B473" s="428" t="s">
        <v>745</v>
      </c>
      <c r="C473" s="439" t="s">
        <v>1009</v>
      </c>
      <c r="D473" s="500" t="s">
        <v>1009</v>
      </c>
      <c r="E473" s="424"/>
      <c r="F473" s="445" t="s">
        <v>150</v>
      </c>
      <c r="G473" s="445" t="s">
        <v>150</v>
      </c>
    </row>
    <row r="474" spans="1:7">
      <c r="A474" s="405" t="s">
        <v>1114</v>
      </c>
      <c r="B474" s="428" t="s">
        <v>745</v>
      </c>
      <c r="C474" s="439" t="s">
        <v>1009</v>
      </c>
      <c r="D474" s="500" t="s">
        <v>1009</v>
      </c>
      <c r="E474" s="424"/>
      <c r="F474" s="445" t="s">
        <v>150</v>
      </c>
      <c r="G474" s="445" t="s">
        <v>150</v>
      </c>
    </row>
    <row r="475" spans="1:7">
      <c r="A475" s="405" t="s">
        <v>1115</v>
      </c>
      <c r="B475" s="428" t="s">
        <v>745</v>
      </c>
      <c r="C475" s="439" t="s">
        <v>1009</v>
      </c>
      <c r="D475" s="500" t="s">
        <v>1009</v>
      </c>
      <c r="E475" s="424"/>
      <c r="F475" s="445" t="s">
        <v>150</v>
      </c>
      <c r="G475" s="445" t="s">
        <v>150</v>
      </c>
    </row>
    <row r="476" spans="1:7">
      <c r="A476" s="405" t="s">
        <v>1116</v>
      </c>
      <c r="B476" s="428" t="s">
        <v>745</v>
      </c>
      <c r="C476" s="439" t="s">
        <v>1009</v>
      </c>
      <c r="D476" s="500" t="s">
        <v>1009</v>
      </c>
      <c r="E476" s="424"/>
      <c r="F476" s="445" t="s">
        <v>150</v>
      </c>
      <c r="G476" s="445" t="s">
        <v>150</v>
      </c>
    </row>
    <row r="477" spans="1:7">
      <c r="A477" s="405" t="s">
        <v>1117</v>
      </c>
      <c r="B477" s="428" t="s">
        <v>745</v>
      </c>
      <c r="C477" s="439" t="s">
        <v>1009</v>
      </c>
      <c r="D477" s="500" t="s">
        <v>1009</v>
      </c>
      <c r="E477" s="424"/>
      <c r="F477" s="445" t="s">
        <v>150</v>
      </c>
      <c r="G477" s="445" t="s">
        <v>150</v>
      </c>
    </row>
    <row r="478" spans="1:7">
      <c r="A478" s="405" t="s">
        <v>1118</v>
      </c>
      <c r="B478" s="428" t="s">
        <v>745</v>
      </c>
      <c r="C478" s="439" t="s">
        <v>1009</v>
      </c>
      <c r="D478" s="500" t="s">
        <v>1009</v>
      </c>
      <c r="E478" s="424"/>
      <c r="F478" s="445" t="s">
        <v>150</v>
      </c>
      <c r="G478" s="445" t="s">
        <v>150</v>
      </c>
    </row>
    <row r="479" spans="1:7">
      <c r="A479" s="405" t="s">
        <v>1119</v>
      </c>
      <c r="B479" s="428" t="s">
        <v>745</v>
      </c>
      <c r="C479" s="439" t="s">
        <v>1009</v>
      </c>
      <c r="D479" s="500" t="s">
        <v>1009</v>
      </c>
      <c r="E479" s="424"/>
      <c r="F479" s="445" t="s">
        <v>150</v>
      </c>
      <c r="G479" s="445" t="s">
        <v>150</v>
      </c>
    </row>
    <row r="480" spans="1:7">
      <c r="A480" s="405" t="s">
        <v>1120</v>
      </c>
      <c r="B480" s="428" t="s">
        <v>745</v>
      </c>
      <c r="C480" s="439" t="s">
        <v>1009</v>
      </c>
      <c r="D480" s="500" t="s">
        <v>1009</v>
      </c>
      <c r="E480" s="424"/>
      <c r="F480" s="445" t="s">
        <v>150</v>
      </c>
      <c r="G480" s="445" t="s">
        <v>150</v>
      </c>
    </row>
    <row r="481" spans="1:7">
      <c r="A481" s="405" t="s">
        <v>1121</v>
      </c>
      <c r="B481" s="428" t="s">
        <v>745</v>
      </c>
      <c r="C481" s="439" t="s">
        <v>1009</v>
      </c>
      <c r="D481" s="500" t="s">
        <v>1009</v>
      </c>
      <c r="E481" s="424"/>
      <c r="F481" s="445" t="s">
        <v>150</v>
      </c>
      <c r="G481" s="445" t="s">
        <v>150</v>
      </c>
    </row>
    <row r="482" spans="1:7">
      <c r="A482" s="405" t="s">
        <v>1122</v>
      </c>
      <c r="B482" s="428" t="s">
        <v>745</v>
      </c>
      <c r="C482" s="439" t="s">
        <v>1009</v>
      </c>
      <c r="D482" s="500" t="s">
        <v>1009</v>
      </c>
      <c r="E482" s="424"/>
      <c r="F482" s="445" t="s">
        <v>150</v>
      </c>
      <c r="G482" s="445" t="s">
        <v>150</v>
      </c>
    </row>
    <row r="483" spans="1:7">
      <c r="A483" s="405" t="s">
        <v>1123</v>
      </c>
      <c r="B483" s="428" t="s">
        <v>745</v>
      </c>
      <c r="C483" s="439" t="s">
        <v>1009</v>
      </c>
      <c r="D483" s="500" t="s">
        <v>1009</v>
      </c>
      <c r="E483" s="424"/>
      <c r="F483" s="445" t="s">
        <v>150</v>
      </c>
      <c r="G483" s="445" t="s">
        <v>150</v>
      </c>
    </row>
    <row r="484" spans="1:7">
      <c r="A484" s="405" t="s">
        <v>1124</v>
      </c>
      <c r="B484" s="428" t="s">
        <v>745</v>
      </c>
      <c r="C484" s="439" t="s">
        <v>1009</v>
      </c>
      <c r="D484" s="500" t="s">
        <v>1009</v>
      </c>
      <c r="E484" s="424"/>
      <c r="F484" s="445" t="s">
        <v>150</v>
      </c>
      <c r="G484" s="445" t="s">
        <v>150</v>
      </c>
    </row>
    <row r="485" spans="1:7">
      <c r="A485" s="405" t="s">
        <v>1125</v>
      </c>
      <c r="B485" s="428" t="s">
        <v>745</v>
      </c>
      <c r="C485" s="439" t="s">
        <v>1009</v>
      </c>
      <c r="D485" s="500" t="s">
        <v>1009</v>
      </c>
      <c r="E485" s="424"/>
      <c r="F485" s="445" t="s">
        <v>150</v>
      </c>
      <c r="G485" s="445" t="s">
        <v>150</v>
      </c>
    </row>
    <row r="486" spans="1:7">
      <c r="A486" s="405" t="s">
        <v>1126</v>
      </c>
      <c r="B486" s="428" t="s">
        <v>745</v>
      </c>
      <c r="C486" s="439" t="s">
        <v>1009</v>
      </c>
      <c r="D486" s="500" t="s">
        <v>1009</v>
      </c>
      <c r="E486" s="424"/>
      <c r="F486" s="445" t="s">
        <v>150</v>
      </c>
      <c r="G486" s="445" t="s">
        <v>150</v>
      </c>
    </row>
    <row r="487" spans="1:7">
      <c r="A487" s="405" t="s">
        <v>1127</v>
      </c>
      <c r="B487" s="428" t="s">
        <v>745</v>
      </c>
      <c r="C487" s="439" t="s">
        <v>1009</v>
      </c>
      <c r="D487" s="500" t="s">
        <v>1009</v>
      </c>
      <c r="E487" s="424"/>
      <c r="F487" s="445" t="s">
        <v>150</v>
      </c>
      <c r="G487" s="445" t="s">
        <v>150</v>
      </c>
    </row>
    <row r="488" spans="1:7">
      <c r="A488" s="405" t="s">
        <v>1128</v>
      </c>
      <c r="B488" s="428" t="s">
        <v>745</v>
      </c>
      <c r="C488" s="439" t="s">
        <v>1009</v>
      </c>
      <c r="D488" s="500" t="s">
        <v>1009</v>
      </c>
      <c r="E488" s="424"/>
      <c r="F488" s="445" t="s">
        <v>150</v>
      </c>
      <c r="G488" s="445" t="s">
        <v>150</v>
      </c>
    </row>
    <row r="489" spans="1:7">
      <c r="A489" s="405" t="s">
        <v>1129</v>
      </c>
      <c r="B489" s="428" t="s">
        <v>745</v>
      </c>
      <c r="C489" s="439" t="s">
        <v>1009</v>
      </c>
      <c r="D489" s="500" t="s">
        <v>1009</v>
      </c>
      <c r="E489" s="424"/>
      <c r="F489" s="445" t="s">
        <v>150</v>
      </c>
      <c r="G489" s="445" t="s">
        <v>150</v>
      </c>
    </row>
    <row r="490" spans="1:7">
      <c r="A490" s="405" t="s">
        <v>1130</v>
      </c>
      <c r="B490" s="428" t="s">
        <v>879</v>
      </c>
      <c r="C490" s="439" t="s">
        <v>1009</v>
      </c>
      <c r="D490" s="500" t="s">
        <v>1009</v>
      </c>
      <c r="E490" s="424"/>
      <c r="F490" s="445" t="s">
        <v>150</v>
      </c>
      <c r="G490" s="445" t="s">
        <v>150</v>
      </c>
    </row>
    <row r="491" spans="1:7">
      <c r="A491" s="405" t="s">
        <v>1131</v>
      </c>
      <c r="B491" s="428" t="s">
        <v>119</v>
      </c>
      <c r="C491" s="439">
        <v>0</v>
      </c>
      <c r="D491" s="500">
        <v>0</v>
      </c>
      <c r="E491" s="424"/>
      <c r="F491" s="480">
        <v>0</v>
      </c>
      <c r="G491" s="480">
        <v>0</v>
      </c>
    </row>
    <row r="492" spans="1:7">
      <c r="A492" s="405" t="s">
        <v>1132</v>
      </c>
      <c r="B492" s="428"/>
      <c r="C492" s="405"/>
      <c r="D492" s="405"/>
      <c r="E492" s="424"/>
      <c r="F492" s="424"/>
      <c r="G492" s="424"/>
    </row>
    <row r="493" spans="1:7">
      <c r="A493" s="405" t="s">
        <v>1133</v>
      </c>
      <c r="B493" s="428"/>
      <c r="C493" s="405"/>
      <c r="D493" s="405"/>
      <c r="E493" s="424"/>
      <c r="F493" s="424"/>
      <c r="G493" s="424"/>
    </row>
    <row r="494" spans="1:7">
      <c r="A494" s="405" t="s">
        <v>1134</v>
      </c>
      <c r="B494" s="428"/>
      <c r="C494" s="405"/>
      <c r="D494" s="405"/>
      <c r="E494" s="424"/>
      <c r="F494" s="424"/>
      <c r="G494" s="424"/>
    </row>
    <row r="495" spans="1:7">
      <c r="A495" s="464"/>
      <c r="B495" s="453" t="s">
        <v>1135</v>
      </c>
      <c r="C495" s="436" t="s">
        <v>79</v>
      </c>
      <c r="D495" s="436" t="s">
        <v>1111</v>
      </c>
      <c r="E495" s="436"/>
      <c r="F495" s="436" t="s">
        <v>569</v>
      </c>
      <c r="G495" s="436" t="s">
        <v>1112</v>
      </c>
    </row>
    <row r="496" spans="1:7">
      <c r="A496" s="405" t="s">
        <v>1136</v>
      </c>
      <c r="B496" s="428" t="s">
        <v>745</v>
      </c>
      <c r="C496" s="439" t="s">
        <v>1009</v>
      </c>
      <c r="D496" s="500" t="s">
        <v>1009</v>
      </c>
      <c r="E496" s="424"/>
      <c r="F496" s="445" t="s">
        <v>150</v>
      </c>
      <c r="G496" s="445" t="s">
        <v>150</v>
      </c>
    </row>
    <row r="497" spans="1:7">
      <c r="A497" s="405" t="s">
        <v>1137</v>
      </c>
      <c r="B497" s="428" t="s">
        <v>745</v>
      </c>
      <c r="C497" s="439" t="s">
        <v>1009</v>
      </c>
      <c r="D497" s="500" t="s">
        <v>1009</v>
      </c>
      <c r="E497" s="424"/>
      <c r="F497" s="445" t="s">
        <v>150</v>
      </c>
      <c r="G497" s="445" t="s">
        <v>150</v>
      </c>
    </row>
    <row r="498" spans="1:7">
      <c r="A498" s="405" t="s">
        <v>1138</v>
      </c>
      <c r="B498" s="428" t="s">
        <v>745</v>
      </c>
      <c r="C498" s="439" t="s">
        <v>1009</v>
      </c>
      <c r="D498" s="500" t="s">
        <v>1009</v>
      </c>
      <c r="E498" s="424"/>
      <c r="F498" s="445" t="s">
        <v>150</v>
      </c>
      <c r="G498" s="445" t="s">
        <v>150</v>
      </c>
    </row>
    <row r="499" spans="1:7">
      <c r="A499" s="405" t="s">
        <v>1139</v>
      </c>
      <c r="B499" s="428" t="s">
        <v>745</v>
      </c>
      <c r="C499" s="439" t="s">
        <v>1009</v>
      </c>
      <c r="D499" s="500" t="s">
        <v>1009</v>
      </c>
      <c r="E499" s="424"/>
      <c r="F499" s="445" t="s">
        <v>150</v>
      </c>
      <c r="G499" s="445" t="s">
        <v>150</v>
      </c>
    </row>
    <row r="500" spans="1:7">
      <c r="A500" s="405" t="s">
        <v>1140</v>
      </c>
      <c r="B500" s="428" t="s">
        <v>745</v>
      </c>
      <c r="C500" s="439" t="s">
        <v>1009</v>
      </c>
      <c r="D500" s="500" t="s">
        <v>1009</v>
      </c>
      <c r="E500" s="424"/>
      <c r="F500" s="445" t="s">
        <v>150</v>
      </c>
      <c r="G500" s="445" t="s">
        <v>150</v>
      </c>
    </row>
    <row r="501" spans="1:7">
      <c r="A501" s="405" t="s">
        <v>1141</v>
      </c>
      <c r="B501" s="428" t="s">
        <v>745</v>
      </c>
      <c r="C501" s="439" t="s">
        <v>1009</v>
      </c>
      <c r="D501" s="500" t="s">
        <v>1009</v>
      </c>
      <c r="E501" s="424"/>
      <c r="F501" s="445" t="s">
        <v>150</v>
      </c>
      <c r="G501" s="445" t="s">
        <v>150</v>
      </c>
    </row>
    <row r="502" spans="1:7">
      <c r="A502" s="405" t="s">
        <v>1142</v>
      </c>
      <c r="B502" s="428" t="s">
        <v>745</v>
      </c>
      <c r="C502" s="439" t="s">
        <v>1009</v>
      </c>
      <c r="D502" s="500" t="s">
        <v>1009</v>
      </c>
      <c r="E502" s="424"/>
      <c r="F502" s="445" t="s">
        <v>150</v>
      </c>
      <c r="G502" s="445" t="s">
        <v>150</v>
      </c>
    </row>
    <row r="503" spans="1:7">
      <c r="A503" s="405" t="s">
        <v>1143</v>
      </c>
      <c r="B503" s="428" t="s">
        <v>745</v>
      </c>
      <c r="C503" s="439" t="s">
        <v>1009</v>
      </c>
      <c r="D503" s="500" t="s">
        <v>1009</v>
      </c>
      <c r="E503" s="424"/>
      <c r="F503" s="445" t="s">
        <v>150</v>
      </c>
      <c r="G503" s="445" t="s">
        <v>150</v>
      </c>
    </row>
    <row r="504" spans="1:7">
      <c r="A504" s="405" t="s">
        <v>1144</v>
      </c>
      <c r="B504" s="428" t="s">
        <v>745</v>
      </c>
      <c r="C504" s="439" t="s">
        <v>1009</v>
      </c>
      <c r="D504" s="500" t="s">
        <v>1009</v>
      </c>
      <c r="E504" s="424"/>
      <c r="F504" s="445" t="s">
        <v>150</v>
      </c>
      <c r="G504" s="445" t="s">
        <v>150</v>
      </c>
    </row>
    <row r="505" spans="1:7">
      <c r="A505" s="405" t="s">
        <v>1145</v>
      </c>
      <c r="B505" s="428" t="s">
        <v>745</v>
      </c>
      <c r="C505" s="439" t="s">
        <v>1009</v>
      </c>
      <c r="D505" s="500" t="s">
        <v>1009</v>
      </c>
      <c r="E505" s="424"/>
      <c r="F505" s="445" t="s">
        <v>150</v>
      </c>
      <c r="G505" s="445" t="s">
        <v>150</v>
      </c>
    </row>
    <row r="506" spans="1:7">
      <c r="A506" s="405" t="s">
        <v>1146</v>
      </c>
      <c r="B506" s="428" t="s">
        <v>745</v>
      </c>
      <c r="C506" s="439" t="s">
        <v>1009</v>
      </c>
      <c r="D506" s="500" t="s">
        <v>1009</v>
      </c>
      <c r="E506" s="424"/>
      <c r="F506" s="445" t="s">
        <v>150</v>
      </c>
      <c r="G506" s="445" t="s">
        <v>150</v>
      </c>
    </row>
    <row r="507" spans="1:7">
      <c r="A507" s="405" t="s">
        <v>1147</v>
      </c>
      <c r="B507" s="428" t="s">
        <v>745</v>
      </c>
      <c r="C507" s="439" t="s">
        <v>1009</v>
      </c>
      <c r="D507" s="500" t="s">
        <v>1009</v>
      </c>
      <c r="E507" s="424"/>
      <c r="F507" s="445" t="s">
        <v>150</v>
      </c>
      <c r="G507" s="445" t="s">
        <v>150</v>
      </c>
    </row>
    <row r="508" spans="1:7">
      <c r="A508" s="405" t="s">
        <v>1148</v>
      </c>
      <c r="B508" s="428" t="s">
        <v>745</v>
      </c>
      <c r="C508" s="439" t="s">
        <v>1009</v>
      </c>
      <c r="D508" s="500" t="s">
        <v>1009</v>
      </c>
      <c r="E508" s="424"/>
      <c r="F508" s="445" t="s">
        <v>150</v>
      </c>
      <c r="G508" s="445" t="s">
        <v>150</v>
      </c>
    </row>
    <row r="509" spans="1:7">
      <c r="A509" s="405" t="s">
        <v>1149</v>
      </c>
      <c r="B509" s="428" t="s">
        <v>745</v>
      </c>
      <c r="C509" s="439" t="s">
        <v>1009</v>
      </c>
      <c r="D509" s="500" t="s">
        <v>1009</v>
      </c>
      <c r="E509" s="424"/>
      <c r="F509" s="445" t="s">
        <v>150</v>
      </c>
      <c r="G509" s="445" t="s">
        <v>150</v>
      </c>
    </row>
    <row r="510" spans="1:7">
      <c r="A510" s="405" t="s">
        <v>1150</v>
      </c>
      <c r="B510" s="428" t="s">
        <v>745</v>
      </c>
      <c r="C510" s="439" t="s">
        <v>1009</v>
      </c>
      <c r="D510" s="500" t="s">
        <v>1009</v>
      </c>
      <c r="E510" s="424"/>
      <c r="F510" s="445" t="s">
        <v>150</v>
      </c>
      <c r="G510" s="445" t="s">
        <v>150</v>
      </c>
    </row>
    <row r="511" spans="1:7">
      <c r="A511" s="405" t="s">
        <v>1151</v>
      </c>
      <c r="B511" s="428" t="s">
        <v>745</v>
      </c>
      <c r="C511" s="439" t="s">
        <v>1009</v>
      </c>
      <c r="D511" s="500" t="s">
        <v>1009</v>
      </c>
      <c r="E511" s="424"/>
      <c r="F511" s="445" t="s">
        <v>150</v>
      </c>
      <c r="G511" s="445" t="s">
        <v>150</v>
      </c>
    </row>
    <row r="512" spans="1:7">
      <c r="A512" s="405" t="s">
        <v>1152</v>
      </c>
      <c r="B512" s="428" t="s">
        <v>745</v>
      </c>
      <c r="C512" s="439" t="s">
        <v>1009</v>
      </c>
      <c r="D512" s="500" t="s">
        <v>1009</v>
      </c>
      <c r="E512" s="424"/>
      <c r="F512" s="445" t="s">
        <v>150</v>
      </c>
      <c r="G512" s="445" t="s">
        <v>150</v>
      </c>
    </row>
    <row r="513" spans="1:7">
      <c r="A513" s="405" t="s">
        <v>1153</v>
      </c>
      <c r="B513" s="428" t="s">
        <v>879</v>
      </c>
      <c r="C513" s="439" t="s">
        <v>1009</v>
      </c>
      <c r="D513" s="500" t="s">
        <v>1009</v>
      </c>
      <c r="E513" s="424"/>
      <c r="F513" s="445" t="s">
        <v>150</v>
      </c>
      <c r="G513" s="445" t="s">
        <v>150</v>
      </c>
    </row>
    <row r="514" spans="1:7">
      <c r="A514" s="405" t="s">
        <v>1154</v>
      </c>
      <c r="B514" s="428" t="s">
        <v>119</v>
      </c>
      <c r="C514" s="439">
        <v>0</v>
      </c>
      <c r="D514" s="500">
        <v>0</v>
      </c>
      <c r="E514" s="424"/>
      <c r="F514" s="480">
        <v>0</v>
      </c>
      <c r="G514" s="480">
        <v>0</v>
      </c>
    </row>
    <row r="515" spans="1:7">
      <c r="A515" s="405" t="s">
        <v>1155</v>
      </c>
      <c r="B515" s="428"/>
      <c r="C515" s="405"/>
      <c r="D515" s="405"/>
      <c r="E515" s="424"/>
      <c r="F515" s="424"/>
      <c r="G515" s="424"/>
    </row>
    <row r="516" spans="1:7">
      <c r="A516" s="405" t="s">
        <v>1156</v>
      </c>
      <c r="B516" s="428"/>
      <c r="C516" s="405"/>
      <c r="D516" s="405"/>
      <c r="E516" s="424"/>
      <c r="F516" s="424"/>
      <c r="G516" s="424"/>
    </row>
    <row r="517" spans="1:7">
      <c r="A517" s="405" t="s">
        <v>1157</v>
      </c>
      <c r="B517" s="428"/>
      <c r="C517" s="405"/>
      <c r="D517" s="405"/>
      <c r="E517" s="424"/>
      <c r="F517" s="424"/>
      <c r="G517" s="424"/>
    </row>
    <row r="518" spans="1:7">
      <c r="A518" s="464"/>
      <c r="B518" s="464" t="s">
        <v>1158</v>
      </c>
      <c r="C518" s="436" t="s">
        <v>79</v>
      </c>
      <c r="D518" s="436" t="s">
        <v>1111</v>
      </c>
      <c r="E518" s="436"/>
      <c r="F518" s="436" t="s">
        <v>569</v>
      </c>
      <c r="G518" s="436" t="s">
        <v>1112</v>
      </c>
    </row>
    <row r="519" spans="1:7">
      <c r="A519" s="405" t="s">
        <v>1159</v>
      </c>
      <c r="B519" s="428" t="s">
        <v>909</v>
      </c>
      <c r="C519" s="439" t="s">
        <v>1009</v>
      </c>
      <c r="D519" s="500" t="s">
        <v>1009</v>
      </c>
      <c r="E519" s="424"/>
      <c r="F519" s="445" t="s">
        <v>150</v>
      </c>
      <c r="G519" s="445" t="s">
        <v>150</v>
      </c>
    </row>
    <row r="520" spans="1:7">
      <c r="A520" s="405" t="s">
        <v>1160</v>
      </c>
      <c r="B520" s="428" t="s">
        <v>911</v>
      </c>
      <c r="C520" s="439" t="s">
        <v>1009</v>
      </c>
      <c r="D520" s="500" t="s">
        <v>1009</v>
      </c>
      <c r="E520" s="424"/>
      <c r="F520" s="445" t="s">
        <v>150</v>
      </c>
      <c r="G520" s="445" t="s">
        <v>150</v>
      </c>
    </row>
    <row r="521" spans="1:7">
      <c r="A521" s="405" t="s">
        <v>1161</v>
      </c>
      <c r="B521" s="428" t="s">
        <v>913</v>
      </c>
      <c r="C521" s="439" t="s">
        <v>1009</v>
      </c>
      <c r="D521" s="500" t="s">
        <v>1009</v>
      </c>
      <c r="E521" s="424"/>
      <c r="F521" s="445" t="s">
        <v>150</v>
      </c>
      <c r="G521" s="445" t="s">
        <v>150</v>
      </c>
    </row>
    <row r="522" spans="1:7">
      <c r="A522" s="405" t="s">
        <v>1162</v>
      </c>
      <c r="B522" s="428" t="s">
        <v>915</v>
      </c>
      <c r="C522" s="439" t="s">
        <v>1009</v>
      </c>
      <c r="D522" s="500" t="s">
        <v>1009</v>
      </c>
      <c r="E522" s="424"/>
      <c r="F522" s="445" t="s">
        <v>150</v>
      </c>
      <c r="G522" s="445" t="s">
        <v>150</v>
      </c>
    </row>
    <row r="523" spans="1:7">
      <c r="A523" s="405" t="s">
        <v>1163</v>
      </c>
      <c r="B523" s="428" t="s">
        <v>917</v>
      </c>
      <c r="C523" s="439" t="s">
        <v>1009</v>
      </c>
      <c r="D523" s="500" t="s">
        <v>1009</v>
      </c>
      <c r="E523" s="424"/>
      <c r="F523" s="445" t="s">
        <v>150</v>
      </c>
      <c r="G523" s="445" t="s">
        <v>150</v>
      </c>
    </row>
    <row r="524" spans="1:7">
      <c r="A524" s="405" t="s">
        <v>1164</v>
      </c>
      <c r="B524" s="428" t="s">
        <v>919</v>
      </c>
      <c r="C524" s="439" t="s">
        <v>1009</v>
      </c>
      <c r="D524" s="500" t="s">
        <v>1009</v>
      </c>
      <c r="E524" s="424"/>
      <c r="F524" s="445" t="s">
        <v>150</v>
      </c>
      <c r="G524" s="445" t="s">
        <v>150</v>
      </c>
    </row>
    <row r="525" spans="1:7">
      <c r="A525" s="405" t="s">
        <v>1165</v>
      </c>
      <c r="B525" s="428" t="s">
        <v>921</v>
      </c>
      <c r="C525" s="439" t="s">
        <v>1009</v>
      </c>
      <c r="D525" s="500" t="s">
        <v>1009</v>
      </c>
      <c r="E525" s="424"/>
      <c r="F525" s="445" t="s">
        <v>150</v>
      </c>
      <c r="G525" s="445" t="s">
        <v>150</v>
      </c>
    </row>
    <row r="526" spans="1:7">
      <c r="A526" s="405" t="s">
        <v>1166</v>
      </c>
      <c r="B526" s="428" t="s">
        <v>923</v>
      </c>
      <c r="C526" s="439" t="s">
        <v>1009</v>
      </c>
      <c r="D526" s="500" t="s">
        <v>1009</v>
      </c>
      <c r="E526" s="424"/>
      <c r="F526" s="445" t="s">
        <v>150</v>
      </c>
      <c r="G526" s="445" t="s">
        <v>150</v>
      </c>
    </row>
    <row r="527" spans="1:7">
      <c r="A527" s="405" t="s">
        <v>1167</v>
      </c>
      <c r="B527" s="428" t="s">
        <v>925</v>
      </c>
      <c r="C527" s="439" t="s">
        <v>1009</v>
      </c>
      <c r="D527" s="500" t="s">
        <v>1009</v>
      </c>
      <c r="E527" s="424"/>
      <c r="F527" s="445" t="s">
        <v>150</v>
      </c>
      <c r="G527" s="445" t="s">
        <v>150</v>
      </c>
    </row>
    <row r="528" spans="1:7">
      <c r="A528" s="405" t="s">
        <v>1168</v>
      </c>
      <c r="B528" s="405" t="s">
        <v>879</v>
      </c>
      <c r="C528" s="439" t="s">
        <v>1009</v>
      </c>
      <c r="D528" s="500" t="s">
        <v>1009</v>
      </c>
      <c r="E528" s="424"/>
      <c r="F528" s="445" t="s">
        <v>150</v>
      </c>
      <c r="G528" s="445" t="s">
        <v>150</v>
      </c>
    </row>
    <row r="529" spans="1:7">
      <c r="A529" s="405" t="s">
        <v>1169</v>
      </c>
      <c r="B529" s="428" t="s">
        <v>119</v>
      </c>
      <c r="C529" s="439">
        <v>0</v>
      </c>
      <c r="D529" s="500">
        <v>0</v>
      </c>
      <c r="E529" s="424"/>
      <c r="F529" s="480">
        <v>0</v>
      </c>
      <c r="G529" s="480">
        <v>0</v>
      </c>
    </row>
    <row r="530" spans="1:7">
      <c r="A530" s="405" t="s">
        <v>1170</v>
      </c>
      <c r="B530" s="405"/>
      <c r="C530" s="405"/>
      <c r="D530" s="405"/>
      <c r="E530" s="405"/>
      <c r="F530" s="405"/>
    </row>
    <row r="531" spans="1:7">
      <c r="A531" s="464"/>
      <c r="B531" s="464" t="s">
        <v>1171</v>
      </c>
      <c r="C531" s="436" t="s">
        <v>79</v>
      </c>
      <c r="D531" s="436" t="s">
        <v>859</v>
      </c>
      <c r="E531" s="436"/>
      <c r="F531" s="436" t="s">
        <v>568</v>
      </c>
      <c r="G531" s="436" t="s">
        <v>1112</v>
      </c>
    </row>
    <row r="532" spans="1:7">
      <c r="A532" s="405" t="s">
        <v>1172</v>
      </c>
      <c r="B532" s="428" t="s">
        <v>948</v>
      </c>
      <c r="C532" s="439" t="s">
        <v>1009</v>
      </c>
      <c r="D532" s="500" t="s">
        <v>1009</v>
      </c>
      <c r="E532" s="424"/>
      <c r="F532" s="445" t="s">
        <v>150</v>
      </c>
      <c r="G532" s="445" t="s">
        <v>150</v>
      </c>
    </row>
    <row r="533" spans="1:7">
      <c r="A533" s="405" t="s">
        <v>1173</v>
      </c>
      <c r="B533" s="503" t="s">
        <v>1174</v>
      </c>
      <c r="C533" s="439" t="s">
        <v>1009</v>
      </c>
      <c r="D533" s="500" t="s">
        <v>1009</v>
      </c>
      <c r="E533" s="424"/>
      <c r="F533" s="445" t="s">
        <v>150</v>
      </c>
      <c r="G533" s="445" t="s">
        <v>150</v>
      </c>
    </row>
    <row r="534" spans="1:7">
      <c r="A534" s="405" t="s">
        <v>1175</v>
      </c>
      <c r="B534" s="428" t="s">
        <v>943</v>
      </c>
      <c r="C534" s="439" t="s">
        <v>1009</v>
      </c>
      <c r="D534" s="500" t="s">
        <v>1009</v>
      </c>
      <c r="E534" s="424"/>
      <c r="F534" s="445" t="s">
        <v>150</v>
      </c>
      <c r="G534" s="445" t="s">
        <v>150</v>
      </c>
    </row>
    <row r="535" spans="1:7">
      <c r="A535" s="405" t="s">
        <v>1176</v>
      </c>
      <c r="B535" s="405" t="s">
        <v>879</v>
      </c>
      <c r="C535" s="439" t="s">
        <v>1009</v>
      </c>
      <c r="D535" s="500" t="s">
        <v>1009</v>
      </c>
      <c r="E535" s="424"/>
      <c r="F535" s="445" t="s">
        <v>150</v>
      </c>
      <c r="G535" s="445" t="s">
        <v>150</v>
      </c>
    </row>
    <row r="536" spans="1:7">
      <c r="A536" s="405" t="s">
        <v>1177</v>
      </c>
      <c r="B536" s="428" t="s">
        <v>119</v>
      </c>
      <c r="C536" s="439">
        <v>0</v>
      </c>
      <c r="D536" s="500">
        <v>0</v>
      </c>
      <c r="E536" s="424"/>
      <c r="F536" s="480">
        <v>0</v>
      </c>
      <c r="G536" s="480">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theme="3" tint="0.39997558519241921"/>
  </sheetPr>
  <dimension ref="A1:A22"/>
  <sheetViews>
    <sheetView workbookViewId="0"/>
  </sheetViews>
  <sheetFormatPr defaultColWidth="11.42578125" defaultRowHeight="12.75"/>
  <cols>
    <col min="1" max="1" width="14" bestFit="1" customWidth="1"/>
  </cols>
  <sheetData>
    <row r="1" spans="1:1" ht="15">
      <c r="A1" s="535" t="s">
        <v>4655</v>
      </c>
    </row>
    <row r="2" spans="1:1" ht="15">
      <c r="A2" s="535" t="s">
        <v>4656</v>
      </c>
    </row>
    <row r="3" spans="1:1" ht="15">
      <c r="A3" s="535" t="s">
        <v>4657</v>
      </c>
    </row>
    <row r="4" spans="1:1" ht="15">
      <c r="A4" s="535" t="s">
        <v>4658</v>
      </c>
    </row>
    <row r="5" spans="1:1" ht="15">
      <c r="A5" s="535" t="s">
        <v>4659</v>
      </c>
    </row>
    <row r="6" spans="1:1" ht="15">
      <c r="A6" s="536" t="s">
        <v>4660</v>
      </c>
    </row>
    <row r="7" spans="1:1" ht="15">
      <c r="A7" s="536" t="s">
        <v>4661</v>
      </c>
    </row>
    <row r="8" spans="1:1" ht="15">
      <c r="A8" s="536" t="s">
        <v>4662</v>
      </c>
    </row>
    <row r="9" spans="1:1" ht="15">
      <c r="A9" s="536" t="s">
        <v>4663</v>
      </c>
    </row>
    <row r="10" spans="1:1" ht="15">
      <c r="A10" s="535" t="s">
        <v>4664</v>
      </c>
    </row>
    <row r="11" spans="1:1" ht="15">
      <c r="A11" s="535" t="s">
        <v>4665</v>
      </c>
    </row>
    <row r="12" spans="1:1" ht="15">
      <c r="A12" s="535" t="s">
        <v>4666</v>
      </c>
    </row>
    <row r="13" spans="1:1" ht="15">
      <c r="A13" s="535" t="s">
        <v>4667</v>
      </c>
    </row>
    <row r="14" spans="1:1" ht="15">
      <c r="A14" s="535" t="s">
        <v>4668</v>
      </c>
    </row>
    <row r="15" spans="1:1" ht="15">
      <c r="A15" s="535" t="s">
        <v>4669</v>
      </c>
    </row>
    <row r="16" spans="1:1" ht="15">
      <c r="A16" s="535" t="s">
        <v>4670</v>
      </c>
    </row>
    <row r="17" spans="1:1" ht="15">
      <c r="A17" s="535" t="s">
        <v>4671</v>
      </c>
    </row>
    <row r="18" spans="1:1" ht="15">
      <c r="A18" s="535" t="s">
        <v>4672</v>
      </c>
    </row>
    <row r="19" spans="1:1" ht="15">
      <c r="A19" s="536" t="s">
        <v>4673</v>
      </c>
    </row>
    <row r="20" spans="1:1" ht="15">
      <c r="A20" s="535" t="s">
        <v>4674</v>
      </c>
    </row>
    <row r="21" spans="1:1" ht="15">
      <c r="A21" s="536" t="s">
        <v>4675</v>
      </c>
    </row>
    <row r="22" spans="1:1" ht="15">
      <c r="A22" s="536" t="s">
        <v>4676</v>
      </c>
    </row>
  </sheetData>
  <conditionalFormatting sqref="A20">
    <cfRule type="duplicateValues" dxfId="1" priority="1"/>
    <cfRule type="duplicateValues" dxfId="0" priority="2"/>
  </conditionalFormatting>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1180</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1181</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324</v>
      </c>
      <c r="AC5" s="203" t="s">
        <v>1182</v>
      </c>
      <c r="AD5" s="203" t="s">
        <v>326</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224</v>
      </c>
      <c r="C6" s="10">
        <v>1</v>
      </c>
      <c r="D6" s="199" t="s">
        <v>1183</v>
      </c>
      <c r="E6" s="200" t="s">
        <v>664</v>
      </c>
      <c r="F6" s="200" t="s">
        <v>1184</v>
      </c>
      <c r="G6" s="200" t="s">
        <v>318</v>
      </c>
      <c r="H6" s="193" t="s">
        <v>1185</v>
      </c>
      <c r="I6" s="200" t="s">
        <v>1186</v>
      </c>
      <c r="J6" s="200" t="s">
        <v>1187</v>
      </c>
      <c r="K6" s="200" t="s">
        <v>1188</v>
      </c>
      <c r="L6" s="200" t="s">
        <v>1189</v>
      </c>
      <c r="M6" s="200" t="s">
        <v>1190</v>
      </c>
      <c r="N6" s="200" t="s">
        <v>1191</v>
      </c>
      <c r="O6" s="200" t="s">
        <v>320</v>
      </c>
      <c r="P6" s="200" t="s">
        <v>1192</v>
      </c>
      <c r="Q6" s="200" t="s">
        <v>1193</v>
      </c>
      <c r="R6" s="200" t="s">
        <v>1194</v>
      </c>
      <c r="S6" s="200" t="s">
        <v>1195</v>
      </c>
      <c r="T6" s="200" t="s">
        <v>1196</v>
      </c>
      <c r="U6" s="200" t="s">
        <v>1197</v>
      </c>
      <c r="V6" s="200" t="s">
        <v>1198</v>
      </c>
      <c r="W6" s="200" t="s">
        <v>1199</v>
      </c>
      <c r="X6" s="200" t="s">
        <v>1200</v>
      </c>
      <c r="Y6" s="200" t="s">
        <v>1201</v>
      </c>
      <c r="Z6" s="272" t="e">
        <f>Z5</f>
        <v>#REF!</v>
      </c>
      <c r="AA6" s="195" t="s">
        <v>1202</v>
      </c>
      <c r="AB6" s="319" t="s">
        <v>1203</v>
      </c>
      <c r="AC6" s="275" t="s">
        <v>1204</v>
      </c>
      <c r="AD6" s="275" t="s">
        <v>1205</v>
      </c>
      <c r="AE6" s="275" t="s">
        <v>1206</v>
      </c>
      <c r="AF6" s="275" t="s">
        <v>588</v>
      </c>
      <c r="AG6" s="275" t="s">
        <v>1207</v>
      </c>
      <c r="AH6" s="275" t="s">
        <v>1208</v>
      </c>
      <c r="AI6" s="275" t="s">
        <v>1209</v>
      </c>
      <c r="AJ6" s="275" t="s">
        <v>1210</v>
      </c>
      <c r="AK6" s="275" t="s">
        <v>1211</v>
      </c>
      <c r="AL6" s="275" t="s">
        <v>1212</v>
      </c>
      <c r="AM6" s="275" t="s">
        <v>1213</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208</v>
      </c>
      <c r="C7" s="10">
        <v>2</v>
      </c>
      <c r="D7" s="194" t="s">
        <v>1214</v>
      </c>
      <c r="E7" s="193" t="s">
        <v>666</v>
      </c>
      <c r="F7" s="193" t="s">
        <v>1215</v>
      </c>
      <c r="G7" s="193" t="e">
        <f>"No data"&amp;"_"&amp;G$5</f>
        <v>#REF!</v>
      </c>
      <c r="H7" s="193" t="s">
        <v>1216</v>
      </c>
      <c r="I7" s="193" t="s">
        <v>1217</v>
      </c>
      <c r="J7" s="193" t="s">
        <v>1218</v>
      </c>
      <c r="K7" s="193" t="s">
        <v>1219</v>
      </c>
      <c r="L7" s="193" t="s">
        <v>1220</v>
      </c>
      <c r="M7" s="193" t="s">
        <v>1221</v>
      </c>
      <c r="N7" s="193" t="s">
        <v>1222</v>
      </c>
      <c r="O7" s="193" t="e">
        <f>"No data"&amp;"_"&amp;O$5</f>
        <v>#REF!</v>
      </c>
      <c r="P7" s="193" t="s">
        <v>1223</v>
      </c>
      <c r="Q7" s="193" t="s">
        <v>1224</v>
      </c>
      <c r="R7" s="193" t="s">
        <v>1225</v>
      </c>
      <c r="S7" s="193" t="s">
        <v>1226</v>
      </c>
      <c r="T7" s="193" t="s">
        <v>1227</v>
      </c>
      <c r="U7" s="193" t="s">
        <v>1228</v>
      </c>
      <c r="V7" s="193" t="s">
        <v>1229</v>
      </c>
      <c r="W7" s="193" t="s">
        <v>1230</v>
      </c>
      <c r="X7" s="193" t="s">
        <v>1231</v>
      </c>
      <c r="Y7" s="193" t="s">
        <v>1232</v>
      </c>
      <c r="Z7" s="272"/>
      <c r="AA7" s="195" t="s">
        <v>1233</v>
      </c>
      <c r="AB7" s="319" t="s">
        <v>1234</v>
      </c>
      <c r="AC7" s="275" t="s">
        <v>1235</v>
      </c>
      <c r="AD7" s="275" t="s">
        <v>1236</v>
      </c>
      <c r="AE7" s="275" t="s">
        <v>1237</v>
      </c>
      <c r="AF7" s="275" t="e">
        <f>"No data"&amp;"_"&amp;AF$5</f>
        <v>#REF!</v>
      </c>
      <c r="AG7" s="275" t="s">
        <v>1238</v>
      </c>
      <c r="AH7" s="275" t="s">
        <v>1239</v>
      </c>
      <c r="AI7" s="275" t="s">
        <v>1240</v>
      </c>
      <c r="AJ7" s="275" t="s">
        <v>1241</v>
      </c>
      <c r="AK7" s="275" t="s">
        <v>1242</v>
      </c>
      <c r="AL7" s="275" t="s">
        <v>1243</v>
      </c>
      <c r="AM7" s="275" t="s">
        <v>1244</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196</v>
      </c>
      <c r="C8" s="10">
        <v>3</v>
      </c>
      <c r="D8" s="194" t="s">
        <v>1245</v>
      </c>
      <c r="E8" s="193" t="s">
        <v>668</v>
      </c>
      <c r="F8" s="193" t="s">
        <v>1246</v>
      </c>
      <c r="G8" s="193" t="s">
        <v>1247</v>
      </c>
      <c r="H8" s="193" t="s">
        <v>1248</v>
      </c>
      <c r="I8" s="193" t="s">
        <v>1249</v>
      </c>
      <c r="J8" s="212" t="s">
        <v>1250</v>
      </c>
      <c r="K8" s="193" t="s">
        <v>1251</v>
      </c>
      <c r="L8" s="193" t="s">
        <v>1252</v>
      </c>
      <c r="M8" s="193" t="s">
        <v>1253</v>
      </c>
      <c r="N8" s="193" t="s">
        <v>1254</v>
      </c>
      <c r="O8" s="193" t="s">
        <v>1247</v>
      </c>
      <c r="P8" s="193" t="s">
        <v>1255</v>
      </c>
      <c r="Q8" s="193" t="s">
        <v>1256</v>
      </c>
      <c r="R8" s="212" t="s">
        <v>1257</v>
      </c>
      <c r="S8" s="193" t="s">
        <v>1258</v>
      </c>
      <c r="T8" s="193" t="s">
        <v>1259</v>
      </c>
      <c r="U8" s="193" t="s">
        <v>1260</v>
      </c>
      <c r="V8" s="193" t="s">
        <v>1261</v>
      </c>
      <c r="W8" s="193" t="s">
        <v>1262</v>
      </c>
      <c r="X8" s="193" t="s">
        <v>1263</v>
      </c>
      <c r="Y8" s="193" t="s">
        <v>1264</v>
      </c>
      <c r="Z8" s="272"/>
      <c r="AA8" s="195" t="s">
        <v>1265</v>
      </c>
      <c r="AB8" s="319" t="s">
        <v>1266</v>
      </c>
      <c r="AC8" s="275" t="s">
        <v>1267</v>
      </c>
      <c r="AD8" s="275" t="str">
        <f>"No data"&amp;"_"&amp;AD$5</f>
        <v>No data_Singapore</v>
      </c>
      <c r="AE8" s="275" t="s">
        <v>1268</v>
      </c>
      <c r="AF8" s="275" t="s">
        <v>1247</v>
      </c>
      <c r="AG8" s="275" t="s">
        <v>1269</v>
      </c>
      <c r="AH8" s="275" t="s">
        <v>1270</v>
      </c>
      <c r="AI8" s="275" t="s">
        <v>1271</v>
      </c>
      <c r="AJ8" s="275" t="s">
        <v>616</v>
      </c>
      <c r="AK8" s="275" t="e">
        <f>"No data"&amp;"_"&amp;AK$5</f>
        <v>#REF!</v>
      </c>
      <c r="AL8" s="275" t="e">
        <f>"No data"&amp;"_"&amp;AL$5</f>
        <v>#REF!</v>
      </c>
      <c r="AM8" s="195" t="e">
        <f>"No data"&amp;"_"&amp;AM$5</f>
        <v>#REF!</v>
      </c>
      <c r="AN8" s="195" t="s">
        <v>1247</v>
      </c>
      <c r="AO8" s="195" t="s">
        <v>1247</v>
      </c>
      <c r="AP8" s="195" t="s">
        <v>1247</v>
      </c>
      <c r="AQ8" s="195" t="s">
        <v>1247</v>
      </c>
      <c r="AR8" s="195" t="s">
        <v>1247</v>
      </c>
      <c r="AS8" s="195" t="s">
        <v>1247</v>
      </c>
      <c r="AT8" s="195" t="s">
        <v>1247</v>
      </c>
      <c r="AU8" s="195" t="s">
        <v>1247</v>
      </c>
      <c r="AV8" s="195" t="s">
        <v>1247</v>
      </c>
      <c r="AW8" s="195" t="s">
        <v>1247</v>
      </c>
      <c r="AX8" s="195" t="s">
        <v>1247</v>
      </c>
      <c r="AY8" s="195" t="s">
        <v>1247</v>
      </c>
      <c r="AZ8" s="195" t="s">
        <v>1247</v>
      </c>
      <c r="BA8" s="195" t="s">
        <v>1247</v>
      </c>
      <c r="BB8" s="195" t="s">
        <v>1247</v>
      </c>
      <c r="BC8" s="195" t="s">
        <v>1247</v>
      </c>
      <c r="BD8" s="195" t="s">
        <v>1247</v>
      </c>
      <c r="BE8" s="195" t="s">
        <v>1247</v>
      </c>
      <c r="BF8" s="195" t="s">
        <v>1247</v>
      </c>
      <c r="BG8" s="195"/>
      <c r="BH8"/>
    </row>
    <row r="9" spans="1:60">
      <c r="A9" s="10" t="e">
        <f>INDEX(Language!$D$6:$K$1231,1114,#REF!)</f>
        <v>#REF!</v>
      </c>
      <c r="B9" s="184" t="s">
        <v>1272</v>
      </c>
      <c r="C9" s="10">
        <v>4</v>
      </c>
      <c r="D9" s="194" t="s">
        <v>1273</v>
      </c>
      <c r="E9" s="193" t="s">
        <v>670</v>
      </c>
      <c r="F9" s="193" t="e">
        <f>"No data"&amp;"_"&amp;F$5</f>
        <v>#REF!</v>
      </c>
      <c r="G9" s="193" t="s">
        <v>1274</v>
      </c>
      <c r="H9" s="193" t="s">
        <v>1275</v>
      </c>
      <c r="I9" s="193" t="s">
        <v>1276</v>
      </c>
      <c r="J9" s="193" t="s">
        <v>1277</v>
      </c>
      <c r="K9" s="193" t="s">
        <v>1278</v>
      </c>
      <c r="L9" s="193" t="s">
        <v>1279</v>
      </c>
      <c r="M9" s="193" t="s">
        <v>1280</v>
      </c>
      <c r="N9" s="193" t="s">
        <v>1281</v>
      </c>
      <c r="O9" s="193" t="s">
        <v>1274</v>
      </c>
      <c r="P9" s="193" t="s">
        <v>1282</v>
      </c>
      <c r="Q9" s="193" t="s">
        <v>1283</v>
      </c>
      <c r="R9" s="212" t="s">
        <v>1284</v>
      </c>
      <c r="S9" s="193" t="s">
        <v>1285</v>
      </c>
      <c r="T9" s="193" t="s">
        <v>1286</v>
      </c>
      <c r="U9" s="193" t="s">
        <v>1287</v>
      </c>
      <c r="V9" s="193" t="s">
        <v>1288</v>
      </c>
      <c r="W9" s="193" t="s">
        <v>1289</v>
      </c>
      <c r="X9" s="193" t="s">
        <v>1290</v>
      </c>
      <c r="Y9" s="193" t="s">
        <v>1291</v>
      </c>
      <c r="Z9" s="272"/>
      <c r="AA9" s="195" t="s">
        <v>1292</v>
      </c>
      <c r="AB9" s="195" t="str">
        <f>"No data"&amp;"_"&amp;AB$5</f>
        <v>No data_New Zealand</v>
      </c>
      <c r="AC9" s="275" t="s">
        <v>1293</v>
      </c>
      <c r="AD9" s="195" t="s">
        <v>1247</v>
      </c>
      <c r="AE9" s="195" t="s">
        <v>1294</v>
      </c>
      <c r="AF9" s="195" t="s">
        <v>1274</v>
      </c>
      <c r="AG9" s="195" t="s">
        <v>1295</v>
      </c>
      <c r="AH9" s="195" t="s">
        <v>1296</v>
      </c>
      <c r="AI9" s="195" t="s">
        <v>1297</v>
      </c>
      <c r="AJ9" s="195" t="e">
        <f>"No data"&amp;"_"&amp;AJ$5</f>
        <v>#REF!</v>
      </c>
      <c r="AK9" s="195" t="s">
        <v>1247</v>
      </c>
      <c r="AL9" s="195" t="s">
        <v>1247</v>
      </c>
      <c r="AM9" s="195" t="s">
        <v>1247</v>
      </c>
      <c r="AN9" s="195" t="s">
        <v>1274</v>
      </c>
      <c r="AO9" s="195" t="s">
        <v>1274</v>
      </c>
      <c r="AP9" s="195" t="s">
        <v>1274</v>
      </c>
      <c r="AQ9" s="195" t="s">
        <v>1274</v>
      </c>
      <c r="AR9" s="195" t="s">
        <v>1274</v>
      </c>
      <c r="AS9" s="195" t="s">
        <v>1274</v>
      </c>
      <c r="AT9" s="195" t="s">
        <v>1274</v>
      </c>
      <c r="AU9" s="195" t="s">
        <v>1274</v>
      </c>
      <c r="AV9" s="195" t="s">
        <v>1274</v>
      </c>
      <c r="AW9" s="195" t="s">
        <v>1274</v>
      </c>
      <c r="AX9" s="195" t="s">
        <v>1274</v>
      </c>
      <c r="AY9" s="195" t="s">
        <v>1274</v>
      </c>
      <c r="AZ9" s="195" t="s">
        <v>1274</v>
      </c>
      <c r="BA9" s="195" t="s">
        <v>1274</v>
      </c>
      <c r="BB9" s="195" t="s">
        <v>1274</v>
      </c>
      <c r="BC9" s="195" t="s">
        <v>1274</v>
      </c>
      <c r="BD9" s="195" t="s">
        <v>1274</v>
      </c>
      <c r="BE9" s="195" t="s">
        <v>1274</v>
      </c>
      <c r="BF9" s="195" t="s">
        <v>1274</v>
      </c>
      <c r="BG9" s="195"/>
      <c r="BH9"/>
    </row>
    <row r="10" spans="1:60">
      <c r="A10" s="10" t="e">
        <f>INDEX(Language!$D$6:$K$1231,1115,#REF!)</f>
        <v>#REF!</v>
      </c>
      <c r="B10" s="184" t="s">
        <v>200</v>
      </c>
      <c r="C10" s="10">
        <v>5</v>
      </c>
      <c r="D10" s="194" t="s">
        <v>1298</v>
      </c>
      <c r="E10" s="193" t="s">
        <v>672</v>
      </c>
      <c r="F10" s="193" t="s">
        <v>1247</v>
      </c>
      <c r="G10" s="193" t="s">
        <v>318</v>
      </c>
      <c r="H10" s="193" t="s">
        <v>1299</v>
      </c>
      <c r="I10" s="193" t="s">
        <v>1300</v>
      </c>
      <c r="J10" s="193" t="s">
        <v>1301</v>
      </c>
      <c r="K10" s="193" t="s">
        <v>1302</v>
      </c>
      <c r="L10" s="193" t="s">
        <v>1303</v>
      </c>
      <c r="M10" s="193" t="s">
        <v>1304</v>
      </c>
      <c r="N10" s="193" t="s">
        <v>1305</v>
      </c>
      <c r="O10" s="193" t="s">
        <v>320</v>
      </c>
      <c r="P10" s="193" t="s">
        <v>1306</v>
      </c>
      <c r="Q10" s="193" t="s">
        <v>1307</v>
      </c>
      <c r="R10" s="212" t="s">
        <v>1308</v>
      </c>
      <c r="S10" s="193" t="s">
        <v>1309</v>
      </c>
      <c r="T10" s="193" t="s">
        <v>1310</v>
      </c>
      <c r="U10" s="193" t="s">
        <v>1311</v>
      </c>
      <c r="V10" s="193" t="s">
        <v>1312</v>
      </c>
      <c r="W10" s="193" t="s">
        <v>1313</v>
      </c>
      <c r="X10" s="193" t="s">
        <v>1314</v>
      </c>
      <c r="Y10" s="193" t="s">
        <v>1315</v>
      </c>
      <c r="Z10" s="272"/>
      <c r="AA10" s="195" t="s">
        <v>1316</v>
      </c>
      <c r="AB10" s="195" t="s">
        <v>1247</v>
      </c>
      <c r="AC10" s="275" t="s">
        <v>1317</v>
      </c>
      <c r="AD10" s="195" t="s">
        <v>1274</v>
      </c>
      <c r="AE10" s="195" t="s">
        <v>1318</v>
      </c>
      <c r="AF10" s="195"/>
      <c r="AG10" s="195" t="s">
        <v>1319</v>
      </c>
      <c r="AH10" s="195" t="s">
        <v>1320</v>
      </c>
      <c r="AI10" s="195" t="s">
        <v>1321</v>
      </c>
      <c r="AJ10" s="195" t="s">
        <v>1247</v>
      </c>
      <c r="AK10" s="195" t="s">
        <v>1274</v>
      </c>
      <c r="AL10" s="195" t="s">
        <v>1274</v>
      </c>
      <c r="AM10" s="320" t="s">
        <v>1274</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202</v>
      </c>
      <c r="C11" s="10">
        <v>6</v>
      </c>
      <c r="D11" s="194" t="s">
        <v>1322</v>
      </c>
      <c r="E11" s="193" t="s">
        <v>674</v>
      </c>
      <c r="F11" s="193" t="s">
        <v>1274</v>
      </c>
      <c r="G11" s="193"/>
      <c r="H11" s="193" t="s">
        <v>1323</v>
      </c>
      <c r="I11" s="193" t="s">
        <v>1324</v>
      </c>
      <c r="J11" s="193" t="s">
        <v>1325</v>
      </c>
      <c r="K11" s="193" t="s">
        <v>1326</v>
      </c>
      <c r="L11" s="193" t="s">
        <v>1327</v>
      </c>
      <c r="M11" s="193" t="s">
        <v>1328</v>
      </c>
      <c r="N11" s="193" t="s">
        <v>1329</v>
      </c>
      <c r="O11" s="193"/>
      <c r="P11" s="193" t="s">
        <v>1330</v>
      </c>
      <c r="Q11" s="193" t="s">
        <v>1331</v>
      </c>
      <c r="R11" s="212" t="s">
        <v>1332</v>
      </c>
      <c r="S11" s="193" t="s">
        <v>1333</v>
      </c>
      <c r="T11" s="193" t="s">
        <v>1334</v>
      </c>
      <c r="U11" s="193" t="s">
        <v>1335</v>
      </c>
      <c r="V11" s="193" t="s">
        <v>1336</v>
      </c>
      <c r="W11" s="193" t="s">
        <v>1337</v>
      </c>
      <c r="X11" s="193" t="s">
        <v>1338</v>
      </c>
      <c r="Y11" s="193" t="s">
        <v>1339</v>
      </c>
      <c r="Z11" s="272"/>
      <c r="AA11" s="195" t="s">
        <v>1340</v>
      </c>
      <c r="AB11" s="195" t="s">
        <v>1274</v>
      </c>
      <c r="AC11" s="275" t="s">
        <v>1341</v>
      </c>
      <c r="AD11" s="320" t="s">
        <v>326</v>
      </c>
      <c r="AE11" s="320" t="s">
        <v>1342</v>
      </c>
      <c r="AF11" s="320"/>
      <c r="AG11" s="320" t="s">
        <v>1343</v>
      </c>
      <c r="AH11" s="320" t="s">
        <v>1344</v>
      </c>
      <c r="AI11" s="320" t="s">
        <v>1345</v>
      </c>
      <c r="AJ11" s="320" t="s">
        <v>1274</v>
      </c>
      <c r="AK11" s="320" t="s">
        <v>594</v>
      </c>
      <c r="AL11" s="320" t="s">
        <v>612</v>
      </c>
      <c r="AM11" s="275" t="s">
        <v>614</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204</v>
      </c>
      <c r="C12" s="10">
        <v>7</v>
      </c>
      <c r="D12" s="194" t="s">
        <v>1346</v>
      </c>
      <c r="E12" s="193" t="s">
        <v>676</v>
      </c>
      <c r="F12" s="193" t="s">
        <v>582</v>
      </c>
      <c r="G12" s="193"/>
      <c r="H12" s="193" t="s">
        <v>1347</v>
      </c>
      <c r="I12" s="193" t="s">
        <v>1348</v>
      </c>
      <c r="J12" s="193" t="s">
        <v>1349</v>
      </c>
      <c r="K12" s="193" t="s">
        <v>1350</v>
      </c>
      <c r="L12" s="193" t="s">
        <v>1351</v>
      </c>
      <c r="M12" s="193" t="s">
        <v>1352</v>
      </c>
      <c r="N12" s="193" t="s">
        <v>1353</v>
      </c>
      <c r="O12" s="193"/>
      <c r="P12" s="193" t="s">
        <v>1354</v>
      </c>
      <c r="Q12" s="193" t="s">
        <v>1355</v>
      </c>
      <c r="R12" s="212" t="s">
        <v>1356</v>
      </c>
      <c r="S12" s="193" t="s">
        <v>1357</v>
      </c>
      <c r="T12" s="193" t="s">
        <v>1358</v>
      </c>
      <c r="U12" s="193" t="s">
        <v>1359</v>
      </c>
      <c r="V12" s="193" t="s">
        <v>1360</v>
      </c>
      <c r="W12" s="193" t="s">
        <v>1361</v>
      </c>
      <c r="X12" s="193" t="s">
        <v>1362</v>
      </c>
      <c r="Y12" s="193" t="s">
        <v>1363</v>
      </c>
      <c r="Z12" s="272"/>
      <c r="AA12" s="195" t="s">
        <v>1364</v>
      </c>
      <c r="AB12" s="195" t="str">
        <f>AB5</f>
        <v>New Zealand</v>
      </c>
      <c r="AC12" s="275" t="s">
        <v>1365</v>
      </c>
      <c r="AD12" s="275"/>
      <c r="AE12" s="275" t="s">
        <v>1366</v>
      </c>
      <c r="AF12" s="275"/>
      <c r="AG12" s="275" t="s">
        <v>1367</v>
      </c>
      <c r="AH12" s="275" t="s">
        <v>1368</v>
      </c>
      <c r="AI12" s="275" t="s">
        <v>1369</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206</v>
      </c>
      <c r="C13" s="10">
        <v>8</v>
      </c>
      <c r="D13" s="194" t="s">
        <v>1370</v>
      </c>
      <c r="E13" s="193" t="s">
        <v>678</v>
      </c>
      <c r="F13" s="193"/>
      <c r="G13" s="193"/>
      <c r="H13" s="193" t="s">
        <v>1247</v>
      </c>
      <c r="I13" s="193" t="s">
        <v>1371</v>
      </c>
      <c r="J13" s="193" t="s">
        <v>1372</v>
      </c>
      <c r="K13" s="193" t="s">
        <v>1373</v>
      </c>
      <c r="L13" s="193" t="s">
        <v>1374</v>
      </c>
      <c r="M13" s="193" t="s">
        <v>1375</v>
      </c>
      <c r="N13" s="193" t="s">
        <v>1376</v>
      </c>
      <c r="O13" s="193"/>
      <c r="P13" s="193" t="s">
        <v>1377</v>
      </c>
      <c r="Q13" s="193" t="s">
        <v>1378</v>
      </c>
      <c r="R13" s="212" t="s">
        <v>1379</v>
      </c>
      <c r="S13" s="193" t="s">
        <v>1380</v>
      </c>
      <c r="T13" s="193" t="s">
        <v>1381</v>
      </c>
      <c r="U13" s="193" t="s">
        <v>1382</v>
      </c>
      <c r="V13" s="193" t="s">
        <v>1383</v>
      </c>
      <c r="W13" s="193" t="s">
        <v>1384</v>
      </c>
      <c r="X13" s="193" t="s">
        <v>1385</v>
      </c>
      <c r="Y13" s="193" t="s">
        <v>1386</v>
      </c>
      <c r="Z13" s="272"/>
      <c r="AA13" s="195" t="s">
        <v>1387</v>
      </c>
      <c r="AB13" s="195"/>
      <c r="AC13" s="275" t="s">
        <v>1388</v>
      </c>
      <c r="AD13" s="275"/>
      <c r="AE13" s="275" t="s">
        <v>1389</v>
      </c>
      <c r="AF13" s="275"/>
      <c r="AG13" s="275" t="s">
        <v>1390</v>
      </c>
      <c r="AH13" s="275" t="s">
        <v>1391</v>
      </c>
      <c r="AI13" s="275" t="s">
        <v>1392</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1393</v>
      </c>
      <c r="C14" s="10">
        <v>9</v>
      </c>
      <c r="D14" s="193" t="e">
        <f>"No data"&amp;"_"&amp;D$5</f>
        <v>#REF!</v>
      </c>
      <c r="E14" s="193" t="s">
        <v>680</v>
      </c>
      <c r="F14" s="193"/>
      <c r="G14" s="193"/>
      <c r="H14" s="193" t="s">
        <v>1274</v>
      </c>
      <c r="I14" s="193" t="s">
        <v>1394</v>
      </c>
      <c r="J14" s="193" t="s">
        <v>1395</v>
      </c>
      <c r="K14" s="193" t="s">
        <v>1396</v>
      </c>
      <c r="L14" s="193" t="s">
        <v>1397</v>
      </c>
      <c r="M14" s="193" t="s">
        <v>1398</v>
      </c>
      <c r="N14" s="193" t="s">
        <v>1399</v>
      </c>
      <c r="O14" s="193"/>
      <c r="P14" s="193" t="s">
        <v>1400</v>
      </c>
      <c r="Q14" s="193" t="s">
        <v>1401</v>
      </c>
      <c r="R14" s="212" t="s">
        <v>1402</v>
      </c>
      <c r="S14" s="193" t="s">
        <v>1403</v>
      </c>
      <c r="T14" s="193" t="s">
        <v>1404</v>
      </c>
      <c r="U14" s="193" t="s">
        <v>1405</v>
      </c>
      <c r="V14" s="193" t="s">
        <v>1406</v>
      </c>
      <c r="W14" s="193" t="e">
        <f>"No data"&amp;"_"&amp;W$5</f>
        <v>#REF!</v>
      </c>
      <c r="X14" s="193" t="s">
        <v>1407</v>
      </c>
      <c r="Y14" s="193" t="s">
        <v>1408</v>
      </c>
      <c r="Z14" s="272"/>
      <c r="AA14" s="195" t="s">
        <v>1409</v>
      </c>
      <c r="AB14" s="195"/>
      <c r="AC14" s="275" t="s">
        <v>1410</v>
      </c>
      <c r="AD14" s="275"/>
      <c r="AE14" s="275" t="e">
        <f>"No data"&amp;"_"&amp;AE$5</f>
        <v>#REF!</v>
      </c>
      <c r="AF14" s="275"/>
      <c r="AG14" s="275" t="e">
        <f>"No data"&amp;"_"&amp;AG$5</f>
        <v>#REF!</v>
      </c>
      <c r="AH14" s="275" t="s">
        <v>1411</v>
      </c>
      <c r="AI14" s="275" t="s">
        <v>1412</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1413</v>
      </c>
      <c r="C15" s="10">
        <v>10</v>
      </c>
      <c r="D15" s="193" t="s">
        <v>1247</v>
      </c>
      <c r="E15" s="193" t="e">
        <f>"No data"&amp;"_"&amp;E$5</f>
        <v>#REF!</v>
      </c>
      <c r="F15" s="193"/>
      <c r="G15" s="193"/>
      <c r="H15" s="193" t="s">
        <v>592</v>
      </c>
      <c r="I15" s="193" t="s">
        <v>1414</v>
      </c>
      <c r="J15" s="193" t="s">
        <v>1415</v>
      </c>
      <c r="K15" s="193" t="s">
        <v>1416</v>
      </c>
      <c r="L15" s="193" t="s">
        <v>1417</v>
      </c>
      <c r="M15" s="193" t="s">
        <v>1418</v>
      </c>
      <c r="N15" s="193" t="s">
        <v>1419</v>
      </c>
      <c r="O15" s="193"/>
      <c r="P15" s="193" t="s">
        <v>1420</v>
      </c>
      <c r="Q15" s="193" t="s">
        <v>1421</v>
      </c>
      <c r="R15" s="212" t="s">
        <v>1422</v>
      </c>
      <c r="S15" s="193" t="e">
        <f>"No data"&amp;"_"&amp;S$5</f>
        <v>#REF!</v>
      </c>
      <c r="T15" s="193" t="s">
        <v>1423</v>
      </c>
      <c r="U15" s="193" t="s">
        <v>1424</v>
      </c>
      <c r="V15" s="193" t="s">
        <v>1425</v>
      </c>
      <c r="W15" s="193" t="s">
        <v>1247</v>
      </c>
      <c r="X15" s="193" t="s">
        <v>1426</v>
      </c>
      <c r="Y15" s="193" t="s">
        <v>1427</v>
      </c>
      <c r="Z15" s="272"/>
      <c r="AA15" s="195" t="s">
        <v>1428</v>
      </c>
      <c r="AB15" s="195"/>
      <c r="AC15" s="275" t="s">
        <v>1429</v>
      </c>
      <c r="AD15" s="275"/>
      <c r="AE15" s="275" t="s">
        <v>1247</v>
      </c>
      <c r="AF15" s="275"/>
      <c r="AG15" s="275" t="s">
        <v>1247</v>
      </c>
      <c r="AH15" s="275" t="s">
        <v>1430</v>
      </c>
      <c r="AI15" s="275" t="s">
        <v>1431</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1432</v>
      </c>
      <c r="C16" s="10">
        <v>11</v>
      </c>
      <c r="D16" s="193" t="s">
        <v>1274</v>
      </c>
      <c r="E16" s="193" t="s">
        <v>1247</v>
      </c>
      <c r="F16" s="193"/>
      <c r="G16" s="193"/>
      <c r="H16" s="193"/>
      <c r="I16" s="193" t="s">
        <v>1433</v>
      </c>
      <c r="J16" s="193" t="s">
        <v>1434</v>
      </c>
      <c r="K16" s="193" t="e">
        <f>"No data"&amp;"_"&amp;K$5</f>
        <v>#REF!</v>
      </c>
      <c r="L16" s="193" t="s">
        <v>1435</v>
      </c>
      <c r="M16" s="193" t="s">
        <v>1436</v>
      </c>
      <c r="N16" s="193" t="s">
        <v>1437</v>
      </c>
      <c r="O16" s="193"/>
      <c r="P16" s="193" t="s">
        <v>1438</v>
      </c>
      <c r="Q16" s="193" t="s">
        <v>1439</v>
      </c>
      <c r="R16" s="212" t="s">
        <v>1440</v>
      </c>
      <c r="S16" s="193" t="s">
        <v>1247</v>
      </c>
      <c r="T16" s="193" t="s">
        <v>1441</v>
      </c>
      <c r="U16" s="193" t="s">
        <v>1442</v>
      </c>
      <c r="V16" s="193" t="e">
        <f>"No data"&amp;"_"&amp;V$5</f>
        <v>#REF!</v>
      </c>
      <c r="W16" s="193" t="s">
        <v>1274</v>
      </c>
      <c r="X16" s="193" t="s">
        <v>1443</v>
      </c>
      <c r="Y16" s="193" t="s">
        <v>1444</v>
      </c>
      <c r="Z16" s="272"/>
      <c r="AA16" s="195" t="s">
        <v>1445</v>
      </c>
      <c r="AB16" s="195"/>
      <c r="AC16" s="275" t="s">
        <v>1446</v>
      </c>
      <c r="AD16" s="275"/>
      <c r="AE16" s="275" t="s">
        <v>1274</v>
      </c>
      <c r="AF16" s="275"/>
      <c r="AG16" s="275" t="s">
        <v>1274</v>
      </c>
      <c r="AH16" s="275" t="s">
        <v>1447</v>
      </c>
      <c r="AI16" s="275" t="s">
        <v>1448</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212</v>
      </c>
      <c r="C17" s="10">
        <v>12</v>
      </c>
      <c r="D17" s="194" t="s">
        <v>314</v>
      </c>
      <c r="E17" s="193" t="s">
        <v>1274</v>
      </c>
      <c r="F17" s="193"/>
      <c r="G17" s="193"/>
      <c r="H17" s="193"/>
      <c r="I17" s="193" t="s">
        <v>1449</v>
      </c>
      <c r="J17" s="193" t="s">
        <v>1450</v>
      </c>
      <c r="K17" s="193" t="s">
        <v>1247</v>
      </c>
      <c r="L17" s="193" t="s">
        <v>1451</v>
      </c>
      <c r="M17" s="193" t="s">
        <v>1452</v>
      </c>
      <c r="N17" s="193" t="s">
        <v>1453</v>
      </c>
      <c r="O17" s="193"/>
      <c r="P17" s="193" t="s">
        <v>1454</v>
      </c>
      <c r="Q17" s="193" t="e">
        <f>"No data"&amp;"_"&amp;Q$5</f>
        <v>#REF!</v>
      </c>
      <c r="R17" s="212" t="s">
        <v>1455</v>
      </c>
      <c r="S17" s="193" t="s">
        <v>1274</v>
      </c>
      <c r="T17" s="193" t="s">
        <v>1456</v>
      </c>
      <c r="U17" s="193" t="s">
        <v>1457</v>
      </c>
      <c r="V17" s="193" t="s">
        <v>1247</v>
      </c>
      <c r="W17" s="193" t="s">
        <v>312</v>
      </c>
      <c r="X17" s="193" t="s">
        <v>1458</v>
      </c>
      <c r="Y17" s="193" t="s">
        <v>1459</v>
      </c>
      <c r="Z17" s="272"/>
      <c r="AA17" s="195" t="s">
        <v>1460</v>
      </c>
      <c r="AB17" s="195"/>
      <c r="AC17" s="275" t="s">
        <v>1461</v>
      </c>
      <c r="AD17" s="275"/>
      <c r="AE17" s="275" t="s">
        <v>626</v>
      </c>
      <c r="AF17" s="275"/>
      <c r="AG17" s="275" t="s">
        <v>624</v>
      </c>
      <c r="AH17" s="275" t="s">
        <v>1462</v>
      </c>
      <c r="AI17" s="275" t="s">
        <v>1463</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214</v>
      </c>
      <c r="C18" s="10">
        <v>13</v>
      </c>
      <c r="D18" s="194"/>
      <c r="E18" s="193" t="s">
        <v>44</v>
      </c>
      <c r="F18" s="193"/>
      <c r="G18" s="193"/>
      <c r="H18" s="193"/>
      <c r="I18" s="193" t="s">
        <v>1464</v>
      </c>
      <c r="J18" s="193" t="s">
        <v>1465</v>
      </c>
      <c r="K18" s="193" t="s">
        <v>1274</v>
      </c>
      <c r="L18" s="193" t="s">
        <v>1466</v>
      </c>
      <c r="M18" s="193" t="s">
        <v>1467</v>
      </c>
      <c r="N18" s="193" t="s">
        <v>1468</v>
      </c>
      <c r="O18" s="193"/>
      <c r="P18" s="193" t="e">
        <f>"No data"&amp;"_"&amp;P$5</f>
        <v>#REF!</v>
      </c>
      <c r="Q18" s="193" t="s">
        <v>1247</v>
      </c>
      <c r="R18" s="212" t="s">
        <v>1469</v>
      </c>
      <c r="S18" s="193" t="s">
        <v>622</v>
      </c>
      <c r="T18" s="193" t="s">
        <v>1470</v>
      </c>
      <c r="U18" s="193" t="s">
        <v>1471</v>
      </c>
      <c r="V18" s="193" t="s">
        <v>1274</v>
      </c>
      <c r="W18" s="193"/>
      <c r="X18" s="193" t="e">
        <f>"No data"&amp;"_"&amp;X$5</f>
        <v>#REF!</v>
      </c>
      <c r="Y18" s="193" t="s">
        <v>1472</v>
      </c>
      <c r="Z18" s="272"/>
      <c r="AA18" s="195" t="s">
        <v>1473</v>
      </c>
      <c r="AB18" s="195"/>
      <c r="AC18" s="275" t="s">
        <v>1474</v>
      </c>
      <c r="AD18" s="275"/>
      <c r="AE18" s="275"/>
      <c r="AF18" s="275"/>
      <c r="AG18" s="275"/>
      <c r="AH18" s="275" t="s">
        <v>1475</v>
      </c>
      <c r="AI18" s="275" t="s">
        <v>1476</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216</v>
      </c>
      <c r="C19" s="10">
        <v>14</v>
      </c>
      <c r="D19" s="194"/>
      <c r="E19" s="193"/>
      <c r="F19" s="193"/>
      <c r="G19" s="193"/>
      <c r="H19" s="193"/>
      <c r="I19" s="193" t="s">
        <v>1477</v>
      </c>
      <c r="J19" s="193" t="s">
        <v>1478</v>
      </c>
      <c r="K19" s="193" t="s">
        <v>602</v>
      </c>
      <c r="L19" s="193" t="s">
        <v>1479</v>
      </c>
      <c r="M19" s="193" t="s">
        <v>1480</v>
      </c>
      <c r="N19" s="193" t="s">
        <v>1481</v>
      </c>
      <c r="O19" s="193"/>
      <c r="P19" s="193"/>
      <c r="Q19" s="193" t="s">
        <v>1274</v>
      </c>
      <c r="R19" s="212" t="s">
        <v>1482</v>
      </c>
      <c r="S19" s="193"/>
      <c r="T19" s="193" t="s">
        <v>1483</v>
      </c>
      <c r="U19" s="193" t="s">
        <v>1484</v>
      </c>
      <c r="V19" s="213" t="s">
        <v>632</v>
      </c>
      <c r="W19" s="193"/>
      <c r="X19" s="193" t="s">
        <v>1247</v>
      </c>
      <c r="Y19" s="193" t="s">
        <v>1485</v>
      </c>
      <c r="Z19" s="272"/>
      <c r="AA19" s="195" t="s">
        <v>1486</v>
      </c>
      <c r="AB19" s="195"/>
      <c r="AC19" s="275" t="s">
        <v>1487</v>
      </c>
      <c r="AD19" s="275"/>
      <c r="AE19" s="275"/>
      <c r="AF19" s="275"/>
      <c r="AG19" s="275"/>
      <c r="AH19" s="275" t="s">
        <v>1488</v>
      </c>
      <c r="AI19" s="275" t="s">
        <v>1489</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1490</v>
      </c>
      <c r="C20" s="10">
        <v>15</v>
      </c>
      <c r="D20" s="194"/>
      <c r="E20" s="193"/>
      <c r="F20" s="193"/>
      <c r="G20" s="193"/>
      <c r="H20" s="193"/>
      <c r="I20" s="193" t="s">
        <v>1491</v>
      </c>
      <c r="J20" s="193" t="s">
        <v>1492</v>
      </c>
      <c r="K20" s="193"/>
      <c r="L20" s="193" t="s">
        <v>1493</v>
      </c>
      <c r="M20" s="193" t="s">
        <v>1494</v>
      </c>
      <c r="N20" s="193" t="s">
        <v>1495</v>
      </c>
      <c r="O20" s="193"/>
      <c r="P20" s="193"/>
      <c r="Q20" s="193" t="s">
        <v>639</v>
      </c>
      <c r="R20" s="193" t="s">
        <v>1496</v>
      </c>
      <c r="S20" s="193"/>
      <c r="T20" s="193" t="s">
        <v>1497</v>
      </c>
      <c r="U20" s="193" t="s">
        <v>1498</v>
      </c>
      <c r="V20" s="213"/>
      <c r="W20" s="193"/>
      <c r="X20" s="193" t="s">
        <v>1274</v>
      </c>
      <c r="Y20" s="193" t="s">
        <v>1499</v>
      </c>
      <c r="Z20" s="272"/>
      <c r="AA20" s="195" t="e">
        <f>"No data"&amp;"_"&amp;AA$5</f>
        <v>#REF!</v>
      </c>
      <c r="AB20" s="195"/>
      <c r="AC20" s="275" t="s">
        <v>1500</v>
      </c>
      <c r="AD20" s="275"/>
      <c r="AE20" s="275"/>
      <c r="AF20" s="275"/>
      <c r="AG20" s="275"/>
      <c r="AH20" s="275" t="s">
        <v>1501</v>
      </c>
      <c r="AI20" s="275" t="s">
        <v>1502</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218</v>
      </c>
      <c r="C21" s="10">
        <v>16</v>
      </c>
      <c r="D21" s="194"/>
      <c r="E21" s="193"/>
      <c r="F21" s="193"/>
      <c r="G21" s="193"/>
      <c r="H21" s="193"/>
      <c r="I21" s="193" t="s">
        <v>1247</v>
      </c>
      <c r="J21" s="193" t="s">
        <v>1503</v>
      </c>
      <c r="K21" s="193"/>
      <c r="L21" s="193" t="s">
        <v>1504</v>
      </c>
      <c r="M21" s="193" t="s">
        <v>1505</v>
      </c>
      <c r="N21" s="193" t="s">
        <v>1506</v>
      </c>
      <c r="O21" s="193"/>
      <c r="P21" s="193"/>
      <c r="Q21" s="193"/>
      <c r="R21" s="212" t="s">
        <v>1507</v>
      </c>
      <c r="S21" s="193"/>
      <c r="T21" s="193" t="s">
        <v>1508</v>
      </c>
      <c r="U21" s="193" t="s">
        <v>1509</v>
      </c>
      <c r="V21" s="213"/>
      <c r="W21" s="193"/>
      <c r="X21" s="193" t="s">
        <v>1510</v>
      </c>
      <c r="Y21" s="193" t="e">
        <f>"No data"&amp;"_"&amp;Y$5</f>
        <v>#REF!</v>
      </c>
      <c r="Z21" s="272"/>
      <c r="AA21" s="195" t="s">
        <v>1247</v>
      </c>
      <c r="AB21" s="195"/>
      <c r="AC21" s="275" t="s">
        <v>1511</v>
      </c>
      <c r="AD21" s="275"/>
      <c r="AE21" s="275"/>
      <c r="AF21" s="275"/>
      <c r="AG21" s="275"/>
      <c r="AH21" s="275" t="s">
        <v>1512</v>
      </c>
      <c r="AI21" s="275" t="s">
        <v>1513</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1514</v>
      </c>
      <c r="C22" s="10">
        <v>17</v>
      </c>
      <c r="D22" s="194"/>
      <c r="E22" s="193"/>
      <c r="F22" s="193"/>
      <c r="G22" s="193"/>
      <c r="H22" s="193"/>
      <c r="I22" s="193" t="s">
        <v>1274</v>
      </c>
      <c r="J22" s="193" t="e">
        <f>"No data"&amp;"_"&amp;J$5</f>
        <v>#REF!</v>
      </c>
      <c r="K22" s="193"/>
      <c r="L22" s="193" t="s">
        <v>1515</v>
      </c>
      <c r="M22" s="193" t="s">
        <v>1516</v>
      </c>
      <c r="N22" s="193" t="s">
        <v>1517</v>
      </c>
      <c r="O22" s="193"/>
      <c r="P22" s="193"/>
      <c r="Q22" s="193"/>
      <c r="R22" s="193" t="e">
        <f>"No data"&amp;"_"&amp;R$5</f>
        <v>#REF!</v>
      </c>
      <c r="S22" s="193"/>
      <c r="T22" s="193" t="s">
        <v>1518</v>
      </c>
      <c r="U22" s="193" t="s">
        <v>1519</v>
      </c>
      <c r="V22" s="213"/>
      <c r="W22" s="193"/>
      <c r="X22" s="193"/>
      <c r="Y22" s="193" t="s">
        <v>1247</v>
      </c>
      <c r="Z22" s="272"/>
      <c r="AA22" s="195" t="s">
        <v>1274</v>
      </c>
      <c r="AB22" s="195"/>
      <c r="AC22" s="275" t="s">
        <v>1520</v>
      </c>
      <c r="AD22" s="275"/>
      <c r="AE22" s="275"/>
      <c r="AF22" s="275"/>
      <c r="AG22" s="275"/>
      <c r="AH22" s="275" t="s">
        <v>1521</v>
      </c>
      <c r="AI22" s="275" t="s">
        <v>1522</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1523</v>
      </c>
      <c r="C23" s="10">
        <v>18</v>
      </c>
      <c r="D23" s="194"/>
      <c r="E23" s="193"/>
      <c r="F23" s="193"/>
      <c r="G23" s="193"/>
      <c r="H23" s="193"/>
      <c r="I23" s="193" t="s">
        <v>598</v>
      </c>
      <c r="J23" s="193" t="s">
        <v>1247</v>
      </c>
      <c r="K23" s="193"/>
      <c r="L23" s="193" t="s">
        <v>1524</v>
      </c>
      <c r="M23" s="193" t="s">
        <v>1525</v>
      </c>
      <c r="N23" s="193" t="s">
        <v>1526</v>
      </c>
      <c r="O23" s="193"/>
      <c r="P23" s="193"/>
      <c r="Q23" s="193"/>
      <c r="R23" s="193" t="s">
        <v>1247</v>
      </c>
      <c r="S23" s="193"/>
      <c r="T23" s="193" t="s">
        <v>1527</v>
      </c>
      <c r="U23" s="193" t="e">
        <f>"No data"&amp;"_"&amp;U$5</f>
        <v>#REF!</v>
      </c>
      <c r="V23" s="213"/>
      <c r="W23" s="193"/>
      <c r="X23" s="193"/>
      <c r="Y23" s="193" t="s">
        <v>1274</v>
      </c>
      <c r="Z23" s="272"/>
      <c r="AA23" s="195" t="e">
        <f>AA5</f>
        <v>#REF!</v>
      </c>
      <c r="AB23" s="195"/>
      <c r="AC23" s="275" t="str">
        <f>"No data"&amp;"_"&amp;AC$5</f>
        <v>No data_South Korea</v>
      </c>
      <c r="AD23" s="275"/>
      <c r="AE23" s="275"/>
      <c r="AF23" s="275"/>
      <c r="AG23" s="275"/>
      <c r="AH23" s="275" t="s">
        <v>1528</v>
      </c>
      <c r="AI23" s="275" t="s">
        <v>1529</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220</v>
      </c>
      <c r="C24" s="10">
        <v>19</v>
      </c>
      <c r="D24" s="194"/>
      <c r="E24" s="193"/>
      <c r="F24" s="193"/>
      <c r="G24" s="193"/>
      <c r="H24" s="193"/>
      <c r="I24" s="193"/>
      <c r="J24" s="193" t="s">
        <v>1274</v>
      </c>
      <c r="K24" s="193"/>
      <c r="L24" s="193" t="s">
        <v>1530</v>
      </c>
      <c r="M24" s="193" t="s">
        <v>1531</v>
      </c>
      <c r="N24" s="193" t="s">
        <v>1532</v>
      </c>
      <c r="O24" s="193"/>
      <c r="P24" s="193"/>
      <c r="Q24" s="193"/>
      <c r="R24" s="193" t="s">
        <v>1274</v>
      </c>
      <c r="S24" s="193"/>
      <c r="T24" s="193" t="s">
        <v>1533</v>
      </c>
      <c r="U24" s="193" t="s">
        <v>1247</v>
      </c>
      <c r="V24" s="213"/>
      <c r="W24" s="193"/>
      <c r="X24" s="193"/>
      <c r="Y24" s="193" t="s">
        <v>635</v>
      </c>
      <c r="Z24" s="272"/>
      <c r="AA24" s="195"/>
      <c r="AB24" s="195"/>
      <c r="AC24" s="319" t="s">
        <v>1247</v>
      </c>
      <c r="AD24" s="195"/>
      <c r="AE24" s="195"/>
      <c r="AF24" s="195"/>
      <c r="AG24" s="195"/>
      <c r="AH24" s="195" t="s">
        <v>1534</v>
      </c>
      <c r="AI24" s="195" t="s">
        <v>1535</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222</v>
      </c>
      <c r="C25" s="10">
        <v>20</v>
      </c>
      <c r="D25" s="194"/>
      <c r="E25" s="193"/>
      <c r="F25" s="193"/>
      <c r="G25" s="193"/>
      <c r="H25" s="193"/>
      <c r="I25" s="193"/>
      <c r="J25" s="193" t="s">
        <v>600</v>
      </c>
      <c r="K25" s="193"/>
      <c r="L25" s="193" t="s">
        <v>1536</v>
      </c>
      <c r="M25" s="193" t="s">
        <v>1537</v>
      </c>
      <c r="N25" s="193" t="s">
        <v>1538</v>
      </c>
      <c r="O25" s="193"/>
      <c r="P25" s="193"/>
      <c r="Q25" s="193"/>
      <c r="R25" s="193" t="s">
        <v>620</v>
      </c>
      <c r="S25" s="193"/>
      <c r="T25" s="193" t="e">
        <f>"No data"&amp;"_"&amp;T$5</f>
        <v>#REF!</v>
      </c>
      <c r="U25" s="193" t="s">
        <v>1274</v>
      </c>
      <c r="V25" s="193"/>
      <c r="W25" s="193"/>
      <c r="X25" s="193"/>
      <c r="Y25" s="193"/>
      <c r="Z25" s="272"/>
      <c r="AA25" s="195"/>
      <c r="AB25" s="195"/>
      <c r="AC25" s="195" t="s">
        <v>1274</v>
      </c>
      <c r="AD25" s="195"/>
      <c r="AE25" s="195"/>
      <c r="AF25" s="195"/>
      <c r="AG25" s="195"/>
      <c r="AH25" s="195" t="s">
        <v>1539</v>
      </c>
      <c r="AI25" s="195" t="s">
        <v>1540</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1541</v>
      </c>
      <c r="C26" s="10">
        <v>21</v>
      </c>
      <c r="D26" s="194"/>
      <c r="E26" s="193"/>
      <c r="F26" s="193"/>
      <c r="G26" s="193"/>
      <c r="H26" s="193"/>
      <c r="I26" s="193"/>
      <c r="J26" s="193"/>
      <c r="K26" s="193"/>
      <c r="L26" s="193" t="e">
        <f>"No data"&amp;"_"&amp;L$5</f>
        <v>#REF!</v>
      </c>
      <c r="M26" s="193" t="s">
        <v>1542</v>
      </c>
      <c r="N26" s="193" t="s">
        <v>1543</v>
      </c>
      <c r="O26" s="193"/>
      <c r="P26" s="193"/>
      <c r="Q26" s="193"/>
      <c r="R26" s="193"/>
      <c r="S26" s="193"/>
      <c r="T26" s="193" t="s">
        <v>1247</v>
      </c>
      <c r="U26" s="193" t="s">
        <v>630</v>
      </c>
      <c r="V26" s="193"/>
      <c r="W26" s="193"/>
      <c r="X26" s="193"/>
      <c r="Y26" s="193"/>
      <c r="Z26" s="272"/>
      <c r="AA26" s="195"/>
      <c r="AB26" s="195"/>
      <c r="AC26" s="320" t="s">
        <v>322</v>
      </c>
      <c r="AD26" s="320"/>
      <c r="AE26" s="320"/>
      <c r="AF26" s="320"/>
      <c r="AG26" s="320"/>
      <c r="AH26" s="320" t="s">
        <v>1544</v>
      </c>
      <c r="AI26" s="320" t="s">
        <v>1545</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1546</v>
      </c>
      <c r="C27" s="10">
        <v>22</v>
      </c>
      <c r="D27" s="194"/>
      <c r="E27" s="193"/>
      <c r="F27" s="193"/>
      <c r="G27" s="193"/>
      <c r="H27" s="193"/>
      <c r="I27" s="193"/>
      <c r="J27" s="193"/>
      <c r="K27" s="193"/>
      <c r="L27" s="193" t="s">
        <v>1247</v>
      </c>
      <c r="M27" s="193" t="s">
        <v>1547</v>
      </c>
      <c r="N27" s="193" t="e">
        <f>"No data"&amp;"_"&amp;N$5</f>
        <v>#REF!</v>
      </c>
      <c r="O27" s="193"/>
      <c r="P27" s="193"/>
      <c r="Q27" s="193"/>
      <c r="R27" s="193"/>
      <c r="S27" s="193"/>
      <c r="T27" s="193" t="s">
        <v>1274</v>
      </c>
      <c r="U27" s="193"/>
      <c r="V27" s="193"/>
      <c r="W27" s="193"/>
      <c r="X27" s="193"/>
      <c r="Y27" s="193"/>
      <c r="Z27" s="272"/>
      <c r="AA27" s="195"/>
      <c r="AB27" s="195"/>
      <c r="AC27" s="275"/>
      <c r="AD27" s="275"/>
      <c r="AE27" s="275"/>
      <c r="AF27" s="275"/>
      <c r="AG27" s="275"/>
      <c r="AH27" s="275" t="e">
        <f>"No data"&amp;"_"&amp;AH$5</f>
        <v>#REF!</v>
      </c>
      <c r="AI27" s="275" t="s">
        <v>1548</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1274</v>
      </c>
      <c r="M28" s="193" t="s">
        <v>1549</v>
      </c>
      <c r="N28" s="193" t="s">
        <v>1247</v>
      </c>
      <c r="O28" s="193"/>
      <c r="P28" s="193"/>
      <c r="Q28" s="193"/>
      <c r="R28" s="193"/>
      <c r="S28" s="193"/>
      <c r="T28" s="193" t="s">
        <v>596</v>
      </c>
      <c r="U28" s="193"/>
      <c r="V28" s="193"/>
      <c r="W28" s="193"/>
      <c r="X28" s="193"/>
      <c r="Y28" s="193"/>
      <c r="Z28" s="272"/>
      <c r="AA28" s="195"/>
      <c r="AB28" s="195"/>
      <c r="AC28" s="275"/>
      <c r="AD28" s="275"/>
      <c r="AE28" s="275"/>
      <c r="AF28" s="275"/>
      <c r="AG28" s="275"/>
      <c r="AH28" s="275" t="s">
        <v>1247</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606</v>
      </c>
      <c r="M29" s="197" t="s">
        <v>1550</v>
      </c>
      <c r="N29" s="193" t="s">
        <v>1274</v>
      </c>
      <c r="O29" s="197"/>
      <c r="P29" s="197"/>
      <c r="Q29" s="197"/>
      <c r="R29" s="197"/>
      <c r="S29" s="197"/>
      <c r="T29" s="197"/>
      <c r="U29" s="197"/>
      <c r="V29" s="197"/>
      <c r="W29" s="197"/>
      <c r="X29" s="197"/>
      <c r="Y29" s="197"/>
      <c r="Z29" s="273"/>
      <c r="AA29" s="198"/>
      <c r="AB29" s="198"/>
      <c r="AC29" s="275"/>
      <c r="AD29" s="275"/>
      <c r="AE29" s="275"/>
      <c r="AF29" s="275"/>
      <c r="AG29" s="275"/>
      <c r="AH29" s="275" t="s">
        <v>1274</v>
      </c>
      <c r="AI29" s="275" t="s">
        <v>1247</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1551</v>
      </c>
      <c r="N30" s="197" t="s">
        <v>610</v>
      </c>
      <c r="O30" s="197"/>
      <c r="P30" s="197"/>
      <c r="Q30" s="197"/>
      <c r="R30" s="197"/>
      <c r="S30" s="197"/>
      <c r="T30" s="197"/>
      <c r="U30" s="197"/>
      <c r="V30" s="197"/>
      <c r="W30" s="197"/>
      <c r="X30" s="197"/>
      <c r="Y30" s="197"/>
      <c r="Z30" s="273"/>
      <c r="AA30" s="198"/>
      <c r="AB30" s="198"/>
      <c r="AC30" s="275"/>
      <c r="AD30" s="275"/>
      <c r="AE30" s="275"/>
      <c r="AF30" s="275"/>
      <c r="AG30" s="275"/>
      <c r="AH30" s="275" t="s">
        <v>1552</v>
      </c>
      <c r="AI30" s="275" t="s">
        <v>1274</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1553</v>
      </c>
      <c r="BG31"/>
      <c r="BH31"/>
    </row>
    <row r="32" spans="1:60">
      <c r="A32" s="10" t="e">
        <f>INDEX(Language!$D$6:$K$1231,1136,#REF!)</f>
        <v>#REF!</v>
      </c>
      <c r="E32" s="10" t="e">
        <f>INDEX(Language!$D$6:$K$1231,1176,#REF!)</f>
        <v>#REF!</v>
      </c>
      <c r="G32" s="10" t="s">
        <v>1554</v>
      </c>
      <c r="M32" s="193" t="s">
        <v>1247</v>
      </c>
      <c r="Q32" s="211"/>
      <c r="BG32"/>
      <c r="BH32"/>
    </row>
    <row r="33" spans="1:60">
      <c r="A33" s="10" t="e">
        <f>INDEX(Language!$D$6:$K$1231,1137,#REF!)</f>
        <v>#REF!</v>
      </c>
      <c r="B33" s="10">
        <v>1</v>
      </c>
      <c r="E33" s="10" t="e">
        <f>INDEX(Language!$D$6:$K$1231,1177,#REF!)</f>
        <v>#REF!</v>
      </c>
      <c r="G33" s="10" t="s">
        <v>1555</v>
      </c>
      <c r="M33" s="193" t="s">
        <v>1274</v>
      </c>
      <c r="O33" s="211"/>
      <c r="BG33"/>
      <c r="BH33"/>
    </row>
    <row r="34" spans="1:60">
      <c r="A34" s="10" t="e">
        <f>INDEX(Language!$D$6:$K$1231,1138,#REF!)</f>
        <v>#REF!</v>
      </c>
      <c r="B34" s="10">
        <v>2</v>
      </c>
      <c r="E34" s="10" t="e">
        <f>INDEX(Language!$D$6:$K$1231,1178,#REF!)</f>
        <v>#REF!</v>
      </c>
      <c r="G34" s="10" t="s">
        <v>1556</v>
      </c>
      <c r="M34" s="10" t="s">
        <v>608</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1557</v>
      </c>
      <c r="I45" s="10" t="e">
        <f>INDEX(Language!$D$6:$K$1231,1212,#REF!)</f>
        <v>#REF!</v>
      </c>
    </row>
    <row r="46" spans="1:60">
      <c r="A46" s="10" t="e">
        <f>INDEX(Language!$D$6:$K$1231,1150,#REF!)</f>
        <v>#REF!</v>
      </c>
      <c r="B46" s="10">
        <v>14</v>
      </c>
      <c r="E46" s="10" t="s">
        <v>1558</v>
      </c>
      <c r="I46" s="10" t="e">
        <f>INDEX(Language!$D$6:$K$1231,1213,#REF!)</f>
        <v>#REF!</v>
      </c>
    </row>
    <row r="47" spans="1:60">
      <c r="A47" s="10" t="e">
        <f>INDEX(Language!$D$6:$K$1231,1151,#REF!)</f>
        <v>#REF!</v>
      </c>
      <c r="B47" s="10">
        <v>15</v>
      </c>
      <c r="E47" s="10" t="s">
        <v>1559</v>
      </c>
    </row>
    <row r="48" spans="1:60">
      <c r="A48" s="10">
        <v>0</v>
      </c>
      <c r="B48" s="10">
        <v>16</v>
      </c>
      <c r="E48" s="10" t="s">
        <v>1560</v>
      </c>
      <c r="I48" s="10" t="e">
        <f>INDEX(Language!$D$6:$K$1231,1215,#REF!)</f>
        <v>#REF!</v>
      </c>
      <c r="K48" s="10" t="e">
        <f>VLOOKUP(1814,Language!$C$6:$K$5262,#REF!+1,FALSE)</f>
        <v>#REF!</v>
      </c>
    </row>
    <row r="49" spans="1:11">
      <c r="A49" s="10">
        <v>0</v>
      </c>
      <c r="B49" s="10">
        <v>17</v>
      </c>
      <c r="E49" s="10" t="s">
        <v>1561</v>
      </c>
      <c r="I49" s="10" t="e">
        <f>INDEX(Language!$D$6:$K$1231,1216,#REF!)</f>
        <v>#REF!</v>
      </c>
      <c r="K49" s="10" t="e">
        <f>VLOOKUP(1815,Language!$C$6:$K$5262,#REF!+1,FALSE)</f>
        <v>#REF!</v>
      </c>
    </row>
    <row r="50" spans="1:11">
      <c r="A50" s="10" t="e">
        <f>INDEX(Language!$D$6:$K$1231,1154,#REF!)</f>
        <v>#REF!</v>
      </c>
      <c r="B50" s="10">
        <v>18</v>
      </c>
      <c r="E50" s="10" t="s">
        <v>1562</v>
      </c>
      <c r="K50" s="10" t="e">
        <f>VLOOKUP(1816,Language!$C$6:$K$5262,#REF!+1,FALSE)</f>
        <v>#REF!</v>
      </c>
    </row>
    <row r="51" spans="1:11">
      <c r="B51" s="10">
        <v>19</v>
      </c>
      <c r="E51" s="10" t="s">
        <v>1563</v>
      </c>
      <c r="I51" s="10" t="e">
        <f>INDEX(Language!$D$6:$K$1231,1218,#REF!)</f>
        <v>#REF!</v>
      </c>
      <c r="K51" s="10" t="e">
        <f>VLOOKUP(1817,Language!$C$6:$K$5262,#REF!+1,FALSE)</f>
        <v>#REF!</v>
      </c>
    </row>
    <row r="52" spans="1:11">
      <c r="E52" s="10" t="s">
        <v>1564</v>
      </c>
      <c r="I52" s="10" t="e">
        <f>INDEX(Language!$D$6:$K$1231,1219,#REF!)</f>
        <v>#REF!</v>
      </c>
      <c r="K52" s="10" t="e">
        <f>VLOOKUP(1818,Language!$C$6:$K$5262,#REF!+1,FALSE)</f>
        <v>#REF!</v>
      </c>
    </row>
    <row r="53" spans="1:11">
      <c r="E53" s="10" t="s">
        <v>117</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1565</v>
      </c>
      <c r="G69" s="10" t="e">
        <f>E62</f>
        <v>#REF!</v>
      </c>
      <c r="K69" s="10" t="e">
        <f>VLOOKUP(1831,Language!$C$6:$K$5262,#REF!+1,FALSE)</f>
        <v>#REF!</v>
      </c>
    </row>
    <row r="70" spans="1:11">
      <c r="A70" s="184" t="e">
        <f>INDEX(Language!$D$6:$K$1231,1172,#REF!)</f>
        <v>#REF!</v>
      </c>
      <c r="E70" s="11"/>
      <c r="F70" s="184" t="s">
        <v>1566</v>
      </c>
      <c r="G70" s="10" t="e">
        <f>E63</f>
        <v>#REF!</v>
      </c>
    </row>
    <row r="71" spans="1:11">
      <c r="A71" s="184" t="s">
        <v>1567</v>
      </c>
      <c r="E71" s="11" t="e">
        <f>INDEX(Language!$D$6:$K$1231,1199,#REF!)</f>
        <v>#REF!</v>
      </c>
      <c r="F71" s="184" t="s">
        <v>1568</v>
      </c>
      <c r="G71" s="10" t="e">
        <f>E65</f>
        <v>#REF!</v>
      </c>
      <c r="I71" s="10" t="e">
        <f>VLOOKUP(1836,Language!$C$6:$K$5262,#REF!+1,FALSE)</f>
        <v>#REF!</v>
      </c>
    </row>
    <row r="72" spans="1:11">
      <c r="E72" s="10" t="e">
        <f>INDEX(Language!$D$6:$K$1231,1200,#REF!)</f>
        <v>#REF!</v>
      </c>
      <c r="F72" s="10" t="s">
        <v>1569</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1570</v>
      </c>
      <c r="F99" s="189"/>
    </row>
    <row r="100" spans="1:6">
      <c r="A100" s="10" t="s">
        <v>1571</v>
      </c>
    </row>
    <row r="101" spans="1:6">
      <c r="A101" s="10" t="s">
        <v>1572</v>
      </c>
    </row>
    <row r="102" spans="1:6">
      <c r="A102" s="10" t="s">
        <v>1573</v>
      </c>
      <c r="E102" s="191" t="e">
        <f>VLOOKUP(493.1,Language!$C$6:$K$5262,#REF!+1,FALSE)</f>
        <v>#REF!</v>
      </c>
    </row>
    <row r="103" spans="1:6">
      <c r="A103" s="10" t="s">
        <v>1574</v>
      </c>
      <c r="E103" s="191" t="e">
        <f>VLOOKUP(493.2,Language!$C$6:$K$5262,#REF!+1,FALSE)</f>
        <v>#REF!</v>
      </c>
    </row>
    <row r="104" spans="1:6">
      <c r="A104" s="10" t="s">
        <v>1575</v>
      </c>
      <c r="E104" s="191" t="e">
        <f>VLOOKUP(493.3,Language!$C$6:$K$5262,#REF!+1,FALSE)</f>
        <v>#REF!</v>
      </c>
    </row>
    <row r="105" spans="1:6">
      <c r="A105" s="10" t="s">
        <v>1576</v>
      </c>
      <c r="E105" s="191" t="e">
        <f>VLOOKUP(493.4,Language!$C$6:$K$5262,#REF!+1,FALSE)</f>
        <v>#REF!</v>
      </c>
    </row>
    <row r="106" spans="1:6">
      <c r="A106" s="10" t="s">
        <v>1577</v>
      </c>
    </row>
    <row r="107" spans="1:6">
      <c r="A107" s="10" t="s">
        <v>1578</v>
      </c>
    </row>
    <row r="108" spans="1:6">
      <c r="A108" s="10" t="s">
        <v>1579</v>
      </c>
    </row>
    <row r="109" spans="1:6">
      <c r="A109" s="10" t="s">
        <v>1580</v>
      </c>
    </row>
    <row r="110" spans="1:6">
      <c r="A110" s="10" t="s">
        <v>1581</v>
      </c>
    </row>
    <row r="111" spans="1:6">
      <c r="A111" s="10" t="s">
        <v>1582</v>
      </c>
    </row>
    <row r="112" spans="1:6">
      <c r="A112" s="10" t="s">
        <v>1583</v>
      </c>
    </row>
    <row r="113" spans="1:38">
      <c r="A113" s="10" t="s">
        <v>1584</v>
      </c>
    </row>
    <row r="114" spans="1:38">
      <c r="A114" s="10" t="s">
        <v>1585</v>
      </c>
    </row>
    <row r="115" spans="1:38">
      <c r="A115" s="10" t="s">
        <v>1586</v>
      </c>
    </row>
    <row r="116" spans="1:38">
      <c r="A116" s="10" t="s">
        <v>1587</v>
      </c>
    </row>
    <row r="117" spans="1:38">
      <c r="A117" s="10" t="s">
        <v>1588</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1589</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1185</v>
      </c>
      <c r="I127" s="199" t="str">
        <f t="shared" si="6"/>
        <v>Auvergne-Rhône-Alpes</v>
      </c>
      <c r="J127" s="199" t="str">
        <f t="shared" si="6"/>
        <v>Baden-Württemberg</v>
      </c>
      <c r="K127" s="199" t="str">
        <f t="shared" si="6"/>
        <v>Attiki (including Athens)</v>
      </c>
      <c r="L127" s="199" t="str">
        <f t="shared" si="6"/>
        <v>Budapest</v>
      </c>
      <c r="M127" s="323" t="s">
        <v>1328</v>
      </c>
      <c r="N127" s="199" t="str">
        <f t="shared" si="6"/>
        <v>ABRUZZO</v>
      </c>
      <c r="O127" s="199" t="str">
        <f t="shared" si="6"/>
        <v>Japan</v>
      </c>
      <c r="P127" s="199" t="s">
        <v>1192</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1203</v>
      </c>
      <c r="AC127" s="275" t="s">
        <v>1204</v>
      </c>
      <c r="AD127" s="275" t="s">
        <v>1205</v>
      </c>
      <c r="AE127" s="275" t="s">
        <v>1206</v>
      </c>
      <c r="AF127" s="275" t="s">
        <v>1208</v>
      </c>
      <c r="AG127" s="275" t="s">
        <v>1207</v>
      </c>
      <c r="AH127" s="275" t="s">
        <v>1590</v>
      </c>
      <c r="AI127" s="275" t="s">
        <v>1209</v>
      </c>
      <c r="AJ127" s="275" t="s">
        <v>1211</v>
      </c>
      <c r="AK127" s="275" t="s">
        <v>1212</v>
      </c>
      <c r="AL127" s="275" t="s">
        <v>1213</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1216</v>
      </c>
      <c r="I128" s="199" t="str">
        <f t="shared" si="8"/>
        <v>Bourgogne-Franche-Comté</v>
      </c>
      <c r="J128" s="199" t="str">
        <f t="shared" si="8"/>
        <v>Bayern</v>
      </c>
      <c r="K128" s="199" t="str">
        <f t="shared" si="8"/>
        <v>Central Greece (exl Attiki)</v>
      </c>
      <c r="L128" s="199" t="str">
        <f t="shared" si="8"/>
        <v>Bács-Kiskun</v>
      </c>
      <c r="M128" s="323" t="s">
        <v>1591</v>
      </c>
      <c r="N128" s="199" t="str">
        <f t="shared" si="8"/>
        <v>BASILICATA</v>
      </c>
      <c r="O128" s="199" t="e">
        <f t="shared" si="8"/>
        <v>#REF!</v>
      </c>
      <c r="P128" s="199" t="s">
        <v>1377</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1234</v>
      </c>
      <c r="AC128" s="275" t="s">
        <v>1235</v>
      </c>
      <c r="AD128" s="275" t="s">
        <v>1236</v>
      </c>
      <c r="AE128" s="275" t="s">
        <v>1237</v>
      </c>
      <c r="AF128" s="275" t="s">
        <v>1239</v>
      </c>
      <c r="AG128" s="275" t="s">
        <v>1238</v>
      </c>
      <c r="AH128" s="275" t="s">
        <v>1592</v>
      </c>
      <c r="AI128" s="275" t="s">
        <v>1240</v>
      </c>
      <c r="AJ128" s="275" t="s">
        <v>1242</v>
      </c>
      <c r="AK128" s="275" t="s">
        <v>1243</v>
      </c>
      <c r="AL128" s="275" t="s">
        <v>1244</v>
      </c>
    </row>
    <row r="129" spans="1:38">
      <c r="A129" s="10" t="e">
        <f>VLOOKUP(1160.5,Language!$C$6:$K$5262,#REF!+1,FALSE)</f>
        <v>#REF!</v>
      </c>
      <c r="D129" s="199" t="str">
        <f t="shared" si="5"/>
        <v>NT</v>
      </c>
      <c r="E129" s="199" t="str">
        <f t="shared" si="6"/>
        <v>Niederösterreich</v>
      </c>
      <c r="F129" s="199" t="str">
        <f t="shared" si="6"/>
        <v>Waals Gewest</v>
      </c>
      <c r="G129" s="199"/>
      <c r="H129" s="199" t="s">
        <v>1248</v>
      </c>
      <c r="I129" s="199" t="str">
        <f t="shared" si="6"/>
        <v>Bretagne</v>
      </c>
      <c r="J129" s="199" t="str">
        <f t="shared" si="6"/>
        <v>Berlin</v>
      </c>
      <c r="K129" s="199" t="str">
        <f t="shared" si="6"/>
        <v>Peloponissos</v>
      </c>
      <c r="L129" s="199" t="str">
        <f t="shared" si="6"/>
        <v>Baranya</v>
      </c>
      <c r="M129" s="323" t="s">
        <v>1593</v>
      </c>
      <c r="N129" s="199" t="str">
        <f t="shared" si="6"/>
        <v>CALABRIA</v>
      </c>
      <c r="O129" s="199"/>
      <c r="P129" s="199" t="s">
        <v>1223</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1266</v>
      </c>
      <c r="AC129" s="275" t="s">
        <v>1267</v>
      </c>
      <c r="AD129" s="275" t="str">
        <f>"No data"&amp;"_"&amp;AD$5</f>
        <v>No data_Singapore</v>
      </c>
      <c r="AE129" s="275" t="s">
        <v>1268</v>
      </c>
      <c r="AF129" s="275" t="s">
        <v>1270</v>
      </c>
      <c r="AG129" s="275" t="s">
        <v>1269</v>
      </c>
      <c r="AH129" s="275"/>
      <c r="AI129" s="275" t="s">
        <v>1271</v>
      </c>
      <c r="AJ129" s="275" t="s">
        <v>1594</v>
      </c>
      <c r="AK129" s="275" t="s">
        <v>1595</v>
      </c>
      <c r="AL129" s="275" t="s">
        <v>1596</v>
      </c>
    </row>
    <row r="130" spans="1:38">
      <c r="A130" s="10" t="e">
        <f>VLOOKUP(1161,Language!$C$6:$K$5262,#REF!+1,FALSE)</f>
        <v>#REF!</v>
      </c>
      <c r="D130" s="199" t="str">
        <f t="shared" si="5"/>
        <v>QLD</v>
      </c>
      <c r="E130" s="199" t="str">
        <f t="shared" si="6"/>
        <v>Oberösterreich</v>
      </c>
      <c r="F130" s="199" t="e">
        <f t="shared" si="6"/>
        <v>#REF!</v>
      </c>
      <c r="G130" s="199"/>
      <c r="H130" s="199" t="s">
        <v>1275</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1306</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1293</v>
      </c>
      <c r="AD130" s="275"/>
      <c r="AE130" s="275" t="s">
        <v>1294</v>
      </c>
      <c r="AF130" s="275" t="s">
        <v>1296</v>
      </c>
      <c r="AG130" s="275" t="s">
        <v>1295</v>
      </c>
      <c r="AH130" s="275"/>
      <c r="AI130" s="275" t="s">
        <v>1297</v>
      </c>
      <c r="AJ130" s="275"/>
      <c r="AK130" s="275"/>
      <c r="AL130" s="275"/>
    </row>
    <row r="131" spans="1:38">
      <c r="A131" s="10" t="e">
        <f>VLOOKUP(1162,Language!$C$6:$K$5262,#REF!+1,FALSE)</f>
        <v>#REF!</v>
      </c>
      <c r="D131" s="199" t="str">
        <f t="shared" si="5"/>
        <v>SA</v>
      </c>
      <c r="E131" s="199" t="str">
        <f t="shared" si="6"/>
        <v>Salzburg</v>
      </c>
      <c r="F131" s="199"/>
      <c r="G131" s="199"/>
      <c r="H131" s="199" t="s">
        <v>1299</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1255</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1317</v>
      </c>
      <c r="AD131" s="275"/>
      <c r="AE131" s="275" t="s">
        <v>1318</v>
      </c>
      <c r="AF131" s="275" t="s">
        <v>1320</v>
      </c>
      <c r="AG131" s="275" t="s">
        <v>1319</v>
      </c>
      <c r="AH131" s="275"/>
      <c r="AI131" s="275" t="s">
        <v>1321</v>
      </c>
      <c r="AJ131" s="275"/>
      <c r="AK131" s="275"/>
      <c r="AL131" s="275"/>
    </row>
    <row r="132" spans="1:38">
      <c r="A132" s="10" t="e">
        <f>VLOOKUP(1163,Language!$C$6:$K$5262,#REF!+1,FALSE)</f>
        <v>#REF!</v>
      </c>
      <c r="D132" s="199" t="str">
        <f t="shared" si="5"/>
        <v>TAS</v>
      </c>
      <c r="E132" s="199" t="str">
        <f t="shared" si="6"/>
        <v>Steiermark</v>
      </c>
      <c r="F132" s="199"/>
      <c r="G132" s="199"/>
      <c r="H132" s="199" t="s">
        <v>1323</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1354</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1341</v>
      </c>
      <c r="AD132" s="275"/>
      <c r="AE132" s="275" t="s">
        <v>1342</v>
      </c>
      <c r="AF132" s="275" t="s">
        <v>1344</v>
      </c>
      <c r="AG132" s="275" t="s">
        <v>1343</v>
      </c>
      <c r="AH132" s="275"/>
      <c r="AI132" s="275" t="s">
        <v>1345</v>
      </c>
      <c r="AJ132" s="275"/>
      <c r="AK132" s="275"/>
      <c r="AL132" s="275"/>
    </row>
    <row r="133" spans="1:38">
      <c r="A133" s="10" t="e">
        <f>VLOOKUP(1163.5,Language!$C$6:$K$5262,#REF!+1,FALSE)</f>
        <v>#REF!</v>
      </c>
      <c r="D133" s="199" t="str">
        <f t="shared" si="5"/>
        <v>VIC</v>
      </c>
      <c r="E133" s="199" t="str">
        <f t="shared" si="6"/>
        <v>Tirol</v>
      </c>
      <c r="F133" s="199"/>
      <c r="G133" s="199"/>
      <c r="H133" s="199" t="s">
        <v>1347</v>
      </c>
      <c r="I133" s="199" t="str">
        <f t="shared" si="6"/>
        <v>Hauts-de-France</v>
      </c>
      <c r="J133" s="199" t="str">
        <f t="shared" si="6"/>
        <v>Hessen</v>
      </c>
      <c r="K133" s="199" t="str">
        <f t="shared" si="6"/>
        <v>Makedonia</v>
      </c>
      <c r="L133" s="199" t="str">
        <f t="shared" si="6"/>
        <v>Fejér</v>
      </c>
      <c r="M133" s="199"/>
      <c r="N133" s="199" t="str">
        <f t="shared" si="6"/>
        <v>LAZIO</v>
      </c>
      <c r="O133" s="199"/>
      <c r="P133" s="199" t="s">
        <v>1330</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1365</v>
      </c>
      <c r="AD133" s="275"/>
      <c r="AE133" s="275" t="s">
        <v>1366</v>
      </c>
      <c r="AF133" s="275" t="s">
        <v>1368</v>
      </c>
      <c r="AG133" s="275" t="s">
        <v>1367</v>
      </c>
      <c r="AH133" s="275"/>
      <c r="AI133" s="275" t="s">
        <v>1369</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1420</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1388</v>
      </c>
      <c r="AD134" s="275"/>
      <c r="AE134" s="275" t="s">
        <v>1389</v>
      </c>
      <c r="AF134" s="275" t="s">
        <v>1391</v>
      </c>
      <c r="AG134" s="275" t="s">
        <v>1390</v>
      </c>
      <c r="AH134" s="275"/>
      <c r="AI134" s="275" t="s">
        <v>1392</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1282</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1410</v>
      </c>
      <c r="AD135" s="275"/>
      <c r="AE135" s="320" t="s">
        <v>1597</v>
      </c>
      <c r="AF135" s="320" t="s">
        <v>1411</v>
      </c>
      <c r="AG135" s="320" t="s">
        <v>1598</v>
      </c>
      <c r="AH135" s="320"/>
      <c r="AI135" s="320" t="s">
        <v>1412</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1400</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1429</v>
      </c>
      <c r="AD136" s="275"/>
      <c r="AE136" s="275"/>
      <c r="AF136" s="275" t="s">
        <v>1430</v>
      </c>
      <c r="AG136" s="275"/>
      <c r="AH136" s="275"/>
      <c r="AI136" s="275" t="s">
        <v>1431</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1454</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1446</v>
      </c>
      <c r="AD137" s="275"/>
      <c r="AE137" s="275"/>
      <c r="AF137" s="275" t="s">
        <v>1447</v>
      </c>
      <c r="AG137" s="275"/>
      <c r="AH137" s="275"/>
      <c r="AI137" s="275" t="s">
        <v>1448</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1438</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1461</v>
      </c>
      <c r="AD138" s="275"/>
      <c r="AE138" s="275"/>
      <c r="AF138" s="275" t="s">
        <v>1462</v>
      </c>
      <c r="AG138" s="275"/>
      <c r="AH138" s="275"/>
      <c r="AI138" s="275" t="s">
        <v>1463</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1474</v>
      </c>
      <c r="AD139" s="275"/>
      <c r="AE139" s="275"/>
      <c r="AF139" s="275" t="s">
        <v>1475</v>
      </c>
      <c r="AG139" s="275"/>
      <c r="AH139" s="275"/>
      <c r="AI139" s="275" t="s">
        <v>1476</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1487</v>
      </c>
      <c r="AD140" s="275"/>
      <c r="AE140" s="275"/>
      <c r="AF140" s="275" t="s">
        <v>1488</v>
      </c>
      <c r="AG140" s="275"/>
      <c r="AH140" s="275"/>
      <c r="AI140" s="275" t="s">
        <v>1489</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1500</v>
      </c>
      <c r="AD141" s="275"/>
      <c r="AE141" s="275"/>
      <c r="AF141" s="275" t="s">
        <v>1501</v>
      </c>
      <c r="AG141" s="275"/>
      <c r="AH141" s="275"/>
      <c r="AI141" s="275" t="s">
        <v>1502</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1511</v>
      </c>
      <c r="AD142" s="275"/>
      <c r="AE142" s="275"/>
      <c r="AF142" s="275" t="s">
        <v>1512</v>
      </c>
      <c r="AG142" s="275"/>
      <c r="AH142" s="275"/>
      <c r="AI142" s="275" t="s">
        <v>1513</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1520</v>
      </c>
      <c r="AD143" s="275"/>
      <c r="AE143" s="275"/>
      <c r="AF143" s="275" t="s">
        <v>1521</v>
      </c>
      <c r="AG143" s="275"/>
      <c r="AH143" s="275"/>
      <c r="AI143" s="275" t="s">
        <v>1522</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1528</v>
      </c>
      <c r="AG144" s="275"/>
      <c r="AH144" s="275"/>
      <c r="AI144" s="275" t="s">
        <v>1529</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1534</v>
      </c>
      <c r="AG145" s="275"/>
      <c r="AH145" s="275"/>
      <c r="AI145" s="275" t="s">
        <v>1535</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1539</v>
      </c>
      <c r="AG146" s="275"/>
      <c r="AH146" s="275"/>
      <c r="AI146" s="275" t="s">
        <v>1540</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1544</v>
      </c>
      <c r="AG147" s="275"/>
      <c r="AH147" s="275"/>
      <c r="AI147" s="275" t="s">
        <v>1545</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1599</v>
      </c>
      <c r="AG148" s="275"/>
      <c r="AH148" s="275"/>
      <c r="AI148" s="275" t="s">
        <v>1548</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1600</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1601</v>
      </c>
    </row>
    <row r="190" spans="1:8">
      <c r="A190" s="324" t="s">
        <v>1602</v>
      </c>
      <c r="F190"/>
      <c r="G190"/>
      <c r="H190"/>
    </row>
    <row r="191" spans="1:8">
      <c r="A191" s="298"/>
      <c r="F191"/>
      <c r="G191"/>
      <c r="H191"/>
    </row>
    <row r="192" spans="1:8">
      <c r="A192" s="324"/>
      <c r="F192"/>
      <c r="G192"/>
      <c r="H192"/>
    </row>
    <row r="193" spans="1:8">
      <c r="A193" s="298" t="e">
        <f>INDEX(Language!$D$6:$K$1231,1112,#REF!)</f>
        <v>#REF!</v>
      </c>
      <c r="E193" s="3" t="s">
        <v>1181</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51EFF3A7-EBAD-4444-AC2F-4C032192BE96}" scale="85" fitToPage="1" state="veryHidden">
      <pageMargins left="0" right="0" top="0" bottom="0" header="0" footer="0"/>
      <pageSetup paperSize="9" scale="30" orientation="landscape" r:id="rId1"/>
      <headerFooter alignWithMargins="0"/>
    </customSheetView>
    <customSheetView guid="{177A950E-F986-4F9F-BF7A-3EE97148E8BF}" scale="70" fitToPage="1" showRuler="0" topLeftCell="V1">
      <selection activeCell="AF4" sqref="AF4"/>
      <pageMargins left="0" right="0" top="0" bottom="0" header="0" footer="0"/>
      <pageSetup paperSize="9" scale="31" orientation="landscape" verticalDpi="0" r:id="rId2"/>
      <headerFooter alignWithMargins="0"/>
    </customSheetView>
  </customSheetViews>
  <phoneticPr fontId="8"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46" t="s">
        <v>1603</v>
      </c>
      <c r="B1" s="546"/>
      <c r="E1" s="64"/>
    </row>
    <row r="2" spans="1:11">
      <c r="A2" s="65" t="s">
        <v>1604</v>
      </c>
      <c r="E2" s="64"/>
    </row>
    <row r="3" spans="1:11">
      <c r="A3" s="65" t="s">
        <v>1605</v>
      </c>
      <c r="E3" s="64"/>
    </row>
    <row r="4" spans="1:11">
      <c r="A4" s="65" t="s">
        <v>1567</v>
      </c>
      <c r="E4" s="64"/>
    </row>
    <row r="5" spans="1:11" ht="13.5" thickBot="1">
      <c r="A5" s="65"/>
      <c r="D5" s="66" t="s">
        <v>1604</v>
      </c>
      <c r="E5" s="64" t="s">
        <v>1605</v>
      </c>
      <c r="F5" s="64" t="s">
        <v>1567</v>
      </c>
    </row>
    <row r="6" spans="1:11" ht="204.75">
      <c r="C6" s="20">
        <v>1</v>
      </c>
      <c r="D6" s="67" t="s">
        <v>1606</v>
      </c>
      <c r="E6" s="179" t="s">
        <v>1607</v>
      </c>
      <c r="F6" s="67" t="s">
        <v>1608</v>
      </c>
      <c r="H6" s="140"/>
      <c r="I6" s="140"/>
      <c r="J6" s="140"/>
      <c r="K6" s="141"/>
    </row>
    <row r="7" spans="1:11" ht="12.75" customHeight="1">
      <c r="C7" s="20">
        <v>2</v>
      </c>
      <c r="D7" s="31" t="s">
        <v>1609</v>
      </c>
      <c r="E7" s="20" t="s">
        <v>1610</v>
      </c>
      <c r="F7" s="31" t="s">
        <v>1611</v>
      </c>
      <c r="K7" s="142"/>
    </row>
    <row r="8" spans="1:11" ht="12.75" customHeight="1">
      <c r="C8" s="20">
        <v>3</v>
      </c>
      <c r="D8" s="31" t="s">
        <v>1612</v>
      </c>
      <c r="E8" s="20" t="s">
        <v>1613</v>
      </c>
      <c r="F8" s="31" t="s">
        <v>1614</v>
      </c>
      <c r="K8" s="142"/>
    </row>
    <row r="9" spans="1:11" ht="12.75" customHeight="1">
      <c r="C9" s="20">
        <v>4</v>
      </c>
      <c r="D9" s="68" t="s">
        <v>1615</v>
      </c>
      <c r="E9" s="69" t="s">
        <v>1616</v>
      </c>
      <c r="F9" s="68" t="s">
        <v>1617</v>
      </c>
      <c r="K9" s="142"/>
    </row>
    <row r="10" spans="1:11" ht="25.5" customHeight="1">
      <c r="C10" s="20">
        <v>5</v>
      </c>
      <c r="D10" s="325" t="s">
        <v>1618</v>
      </c>
      <c r="E10" s="326" t="s">
        <v>1619</v>
      </c>
      <c r="F10" s="327" t="s">
        <v>1620</v>
      </c>
      <c r="K10" s="142"/>
    </row>
    <row r="11" spans="1:11" ht="12.75" customHeight="1">
      <c r="C11" s="20">
        <v>6</v>
      </c>
      <c r="D11" s="31"/>
      <c r="E11" s="20"/>
      <c r="F11" s="31"/>
      <c r="K11" s="142"/>
    </row>
    <row r="12" spans="1:11" ht="12.75" customHeight="1">
      <c r="C12" s="20">
        <v>7</v>
      </c>
      <c r="D12" s="32" t="s">
        <v>1621</v>
      </c>
      <c r="E12" s="22" t="s">
        <v>1622</v>
      </c>
      <c r="F12" s="32" t="s">
        <v>1623</v>
      </c>
      <c r="K12" s="142"/>
    </row>
    <row r="13" spans="1:11" ht="15.75" customHeight="1">
      <c r="C13" s="20">
        <v>8</v>
      </c>
      <c r="D13" s="33"/>
      <c r="E13" s="64"/>
      <c r="K13" s="142"/>
    </row>
    <row r="14" spans="1:11" ht="15.75" customHeight="1">
      <c r="C14" s="20">
        <v>9</v>
      </c>
      <c r="D14" s="34" t="s">
        <v>1624</v>
      </c>
      <c r="E14" s="17" t="s">
        <v>1625</v>
      </c>
      <c r="F14" s="34" t="s">
        <v>1626</v>
      </c>
      <c r="K14" s="142"/>
    </row>
    <row r="15" spans="1:11" ht="110.25">
      <c r="C15" s="20">
        <v>10</v>
      </c>
      <c r="D15" s="35" t="s">
        <v>1627</v>
      </c>
      <c r="E15" s="14" t="s">
        <v>1628</v>
      </c>
      <c r="F15" s="188" t="s">
        <v>1629</v>
      </c>
      <c r="K15" s="142"/>
    </row>
    <row r="16" spans="1:11" ht="78.75">
      <c r="C16" s="20">
        <v>11</v>
      </c>
      <c r="D16" s="35" t="s">
        <v>1630</v>
      </c>
      <c r="E16" s="14" t="s">
        <v>1631</v>
      </c>
      <c r="F16" s="188" t="s">
        <v>1632</v>
      </c>
      <c r="K16" s="142"/>
    </row>
    <row r="17" spans="3:11" ht="15.75">
      <c r="C17" s="20">
        <v>12</v>
      </c>
      <c r="D17" s="35"/>
      <c r="E17" s="13" t="s">
        <v>1633</v>
      </c>
      <c r="F17" s="188"/>
      <c r="K17" s="142"/>
    </row>
    <row r="18" spans="3:11" ht="299.25">
      <c r="C18" s="20">
        <v>13</v>
      </c>
      <c r="D18" s="35" t="s">
        <v>1634</v>
      </c>
      <c r="E18" s="14" t="s">
        <v>1635</v>
      </c>
      <c r="F18" s="188" t="s">
        <v>1636</v>
      </c>
      <c r="K18" s="142"/>
    </row>
    <row r="19" spans="3:11" ht="15.75" customHeight="1">
      <c r="C19" s="20">
        <v>14</v>
      </c>
      <c r="D19" s="35"/>
      <c r="E19" s="13"/>
      <c r="F19" s="188"/>
      <c r="K19" s="142"/>
    </row>
    <row r="20" spans="3:11" ht="15.75" customHeight="1">
      <c r="C20" s="20">
        <v>15</v>
      </c>
      <c r="D20" s="34" t="s">
        <v>1637</v>
      </c>
      <c r="E20" s="17" t="s">
        <v>1638</v>
      </c>
      <c r="F20" s="34" t="s">
        <v>1639</v>
      </c>
      <c r="K20" s="142"/>
    </row>
    <row r="21" spans="3:11" ht="47.25">
      <c r="C21" s="20">
        <v>16</v>
      </c>
      <c r="D21" s="35" t="s">
        <v>1640</v>
      </c>
      <c r="E21" s="14" t="s">
        <v>1641</v>
      </c>
      <c r="F21" s="188" t="s">
        <v>1642</v>
      </c>
      <c r="K21" s="142"/>
    </row>
    <row r="22" spans="3:11" ht="78.75">
      <c r="C22" s="20">
        <v>17</v>
      </c>
      <c r="D22" s="35" t="s">
        <v>1643</v>
      </c>
      <c r="E22" s="14" t="s">
        <v>1644</v>
      </c>
      <c r="F22" s="188" t="s">
        <v>1645</v>
      </c>
      <c r="K22" s="142"/>
    </row>
    <row r="23" spans="3:11" ht="15.75" customHeight="1">
      <c r="C23" s="20">
        <v>18</v>
      </c>
      <c r="D23" s="35" t="s">
        <v>1646</v>
      </c>
      <c r="E23" s="209" t="s">
        <v>1647</v>
      </c>
      <c r="F23" s="188" t="s">
        <v>1648</v>
      </c>
      <c r="K23" s="142"/>
    </row>
    <row r="24" spans="3:11" ht="15.75" customHeight="1">
      <c r="C24" s="20">
        <v>19</v>
      </c>
      <c r="D24" s="35" t="s">
        <v>1649</v>
      </c>
      <c r="E24" s="14" t="s">
        <v>1650</v>
      </c>
      <c r="F24" s="188" t="s">
        <v>1651</v>
      </c>
      <c r="K24" s="142"/>
    </row>
    <row r="25" spans="3:11" ht="15.75" customHeight="1">
      <c r="C25" s="20">
        <v>20</v>
      </c>
      <c r="D25" s="35" t="s">
        <v>1652</v>
      </c>
      <c r="E25" s="35" t="s">
        <v>1653</v>
      </c>
      <c r="F25" s="188" t="s">
        <v>1654</v>
      </c>
      <c r="K25" s="142"/>
    </row>
    <row r="26" spans="3:11" ht="122.25" customHeight="1">
      <c r="C26" s="20">
        <v>21</v>
      </c>
      <c r="D26" s="35" t="s">
        <v>1655</v>
      </c>
      <c r="E26" s="14" t="s">
        <v>1656</v>
      </c>
      <c r="F26" s="188" t="s">
        <v>1657</v>
      </c>
      <c r="K26" s="142"/>
    </row>
    <row r="27" spans="3:11" ht="63">
      <c r="C27" s="20">
        <v>22</v>
      </c>
      <c r="D27" s="35" t="s">
        <v>1658</v>
      </c>
      <c r="E27" s="14" t="s">
        <v>1659</v>
      </c>
      <c r="F27" s="188" t="s">
        <v>1660</v>
      </c>
      <c r="K27" s="142"/>
    </row>
    <row r="28" spans="3:11" ht="63">
      <c r="C28" s="20">
        <v>23</v>
      </c>
      <c r="D28" s="35" t="s">
        <v>1661</v>
      </c>
      <c r="E28" s="14" t="s">
        <v>1662</v>
      </c>
      <c r="F28" s="33" t="s">
        <v>1663</v>
      </c>
      <c r="K28" s="142"/>
    </row>
    <row r="29" spans="3:11" ht="157.5">
      <c r="C29" s="20">
        <v>24</v>
      </c>
      <c r="D29" s="35" t="s">
        <v>1664</v>
      </c>
      <c r="E29" s="14" t="s">
        <v>1665</v>
      </c>
      <c r="F29" s="188" t="s">
        <v>1666</v>
      </c>
      <c r="K29" s="142"/>
    </row>
    <row r="30" spans="3:11" ht="51.75" customHeight="1">
      <c r="C30" s="20">
        <v>25</v>
      </c>
      <c r="D30" s="35" t="s">
        <v>1667</v>
      </c>
      <c r="E30" s="14" t="s">
        <v>1668</v>
      </c>
      <c r="F30" s="188" t="s">
        <v>1669</v>
      </c>
      <c r="K30" s="142"/>
    </row>
    <row r="31" spans="3:11" ht="15.75" customHeight="1">
      <c r="C31" s="20">
        <v>26</v>
      </c>
      <c r="D31" s="34" t="s">
        <v>1670</v>
      </c>
      <c r="E31" s="210" t="s">
        <v>1671</v>
      </c>
      <c r="F31" s="34" t="s">
        <v>1672</v>
      </c>
      <c r="K31" s="142"/>
    </row>
    <row r="32" spans="3:11" ht="63">
      <c r="C32" s="20">
        <v>27</v>
      </c>
      <c r="D32" s="35" t="s">
        <v>1673</v>
      </c>
      <c r="E32" s="208" t="s">
        <v>1633</v>
      </c>
      <c r="F32" s="188" t="s">
        <v>1674</v>
      </c>
      <c r="K32" s="142"/>
    </row>
    <row r="33" spans="3:11" ht="78.75">
      <c r="C33" s="20">
        <v>28</v>
      </c>
      <c r="D33" s="35" t="s">
        <v>1675</v>
      </c>
      <c r="E33" s="208" t="s">
        <v>1676</v>
      </c>
      <c r="F33" s="188" t="s">
        <v>1677</v>
      </c>
      <c r="K33" s="142"/>
    </row>
    <row r="34" spans="3:11" ht="157.5">
      <c r="C34" s="20">
        <v>29</v>
      </c>
      <c r="D34" s="188" t="s">
        <v>1678</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1679</v>
      </c>
      <c r="K34" s="142"/>
    </row>
    <row r="35" spans="3:11" ht="94.5">
      <c r="C35" s="20">
        <v>30</v>
      </c>
      <c r="D35" s="188" t="s">
        <v>1680</v>
      </c>
      <c r="E35" s="14" t="s">
        <v>1681</v>
      </c>
      <c r="F35" s="188" t="s">
        <v>1682</v>
      </c>
      <c r="K35" s="142"/>
    </row>
    <row r="36" spans="3:11" ht="63">
      <c r="C36" s="20">
        <v>31</v>
      </c>
      <c r="D36" s="188" t="s">
        <v>1683</v>
      </c>
      <c r="E36" s="204" t="s">
        <v>1684</v>
      </c>
      <c r="F36" s="188" t="s">
        <v>1685</v>
      </c>
      <c r="K36" s="142"/>
    </row>
    <row r="37" spans="3:11" ht="47.25">
      <c r="C37" s="20">
        <v>32</v>
      </c>
      <c r="D37" s="206" t="s">
        <v>1686</v>
      </c>
      <c r="E37" s="188" t="s">
        <v>1687</v>
      </c>
      <c r="F37" s="206" t="s">
        <v>1688</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1689</v>
      </c>
      <c r="E40" s="18"/>
      <c r="F40" s="217" t="s">
        <v>1690</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1691</v>
      </c>
      <c r="E169" s="110" t="s">
        <v>1692</v>
      </c>
      <c r="F169" s="109" t="s">
        <v>1693</v>
      </c>
      <c r="K169" s="142"/>
    </row>
    <row r="170" spans="3:11">
      <c r="C170" s="20">
        <v>165</v>
      </c>
      <c r="D170" s="109" t="s">
        <v>1694</v>
      </c>
      <c r="E170" s="110" t="s">
        <v>1695</v>
      </c>
      <c r="F170" s="109" t="s">
        <v>1696</v>
      </c>
      <c r="K170" s="142"/>
    </row>
    <row r="171" spans="3:11" ht="12.75" customHeight="1">
      <c r="C171" s="20">
        <v>166</v>
      </c>
      <c r="D171" s="109" t="s">
        <v>1697</v>
      </c>
      <c r="E171" s="110" t="s">
        <v>1698</v>
      </c>
      <c r="F171" s="109" t="s">
        <v>1699</v>
      </c>
      <c r="K171" s="142"/>
    </row>
    <row r="172" spans="3:11" ht="12.75" customHeight="1" thickBot="1">
      <c r="C172" s="20">
        <v>167</v>
      </c>
      <c r="D172" s="109" t="s">
        <v>1700</v>
      </c>
      <c r="E172" s="110" t="s">
        <v>1701</v>
      </c>
      <c r="F172" s="109" t="s">
        <v>1702</v>
      </c>
      <c r="H172" s="144"/>
      <c r="I172" s="144"/>
      <c r="J172" s="144"/>
      <c r="K172" s="145"/>
    </row>
    <row r="173" spans="3:11" ht="22.5" customHeight="1">
      <c r="C173" s="20">
        <v>168</v>
      </c>
      <c r="D173" s="70" t="s">
        <v>1703</v>
      </c>
      <c r="E173" s="71" t="s">
        <v>1704</v>
      </c>
      <c r="F173" s="70" t="s">
        <v>1705</v>
      </c>
      <c r="K173" s="142"/>
    </row>
    <row r="174" spans="3:11" ht="19.5" customHeight="1">
      <c r="C174" s="20">
        <v>169</v>
      </c>
      <c r="D174" s="72"/>
      <c r="E174" s="73"/>
      <c r="F174" s="72"/>
      <c r="K174" s="142"/>
    </row>
    <row r="175" spans="3:11" ht="12.75" customHeight="1">
      <c r="C175" s="20">
        <v>170</v>
      </c>
      <c r="D175" s="74" t="s">
        <v>1706</v>
      </c>
      <c r="E175" s="75" t="s">
        <v>1707</v>
      </c>
      <c r="F175" s="83" t="s">
        <v>1708</v>
      </c>
      <c r="K175" s="142"/>
    </row>
    <row r="176" spans="3:11" ht="12.75" customHeight="1">
      <c r="C176" s="20">
        <v>171</v>
      </c>
      <c r="D176" s="76"/>
      <c r="E176" s="12"/>
      <c r="F176" s="105"/>
      <c r="K176" s="142"/>
    </row>
    <row r="177" spans="3:11" ht="12.75" customHeight="1">
      <c r="C177" s="20">
        <v>172</v>
      </c>
      <c r="D177" s="77" t="s">
        <v>1709</v>
      </c>
      <c r="E177" s="78" t="s">
        <v>1710</v>
      </c>
      <c r="F177" s="86" t="s">
        <v>1711</v>
      </c>
      <c r="K177" s="142"/>
    </row>
    <row r="178" spans="3:11" ht="12.75" customHeight="1">
      <c r="C178" s="20">
        <v>173</v>
      </c>
      <c r="D178" s="79" t="s">
        <v>1712</v>
      </c>
      <c r="E178" s="80" t="s">
        <v>1713</v>
      </c>
      <c r="F178" s="133" t="s">
        <v>1714</v>
      </c>
      <c r="K178" s="142"/>
    </row>
    <row r="179" spans="3:11" ht="12.75" customHeight="1">
      <c r="C179" s="20">
        <v>174</v>
      </c>
      <c r="D179" s="79" t="s">
        <v>1715</v>
      </c>
      <c r="E179" s="80" t="s">
        <v>1716</v>
      </c>
      <c r="F179" s="133" t="s">
        <v>1717</v>
      </c>
      <c r="K179" s="142"/>
    </row>
    <row r="180" spans="3:11" ht="12.75" customHeight="1">
      <c r="C180" s="20">
        <v>175</v>
      </c>
      <c r="D180" s="79" t="s">
        <v>1718</v>
      </c>
      <c r="E180" s="80" t="s">
        <v>1719</v>
      </c>
      <c r="F180" s="133" t="s">
        <v>1720</v>
      </c>
      <c r="K180" s="142"/>
    </row>
    <row r="181" spans="3:11" ht="12.75" customHeight="1">
      <c r="C181" s="20">
        <v>176</v>
      </c>
      <c r="D181" s="81" t="s">
        <v>1721</v>
      </c>
      <c r="E181" s="82" t="s">
        <v>1722</v>
      </c>
      <c r="F181" s="218" t="s">
        <v>1723</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1724</v>
      </c>
      <c r="E184" s="84" t="s">
        <v>1725</v>
      </c>
      <c r="F184" s="83" t="s">
        <v>1726</v>
      </c>
      <c r="K184" s="142"/>
    </row>
    <row r="185" spans="3:11" ht="12.75" customHeight="1">
      <c r="C185" s="20">
        <v>180</v>
      </c>
      <c r="D185" s="76"/>
      <c r="E185" s="59"/>
      <c r="F185" s="105"/>
      <c r="K185" s="142"/>
    </row>
    <row r="186" spans="3:11" ht="12.75" customHeight="1">
      <c r="C186" s="20">
        <v>181</v>
      </c>
      <c r="D186" s="85" t="s">
        <v>1727</v>
      </c>
      <c r="E186" s="58" t="s">
        <v>1728</v>
      </c>
      <c r="F186" s="220" t="s">
        <v>1729</v>
      </c>
      <c r="K186" s="142"/>
    </row>
    <row r="187" spans="3:11" ht="12.75" customHeight="1">
      <c r="C187" s="20">
        <v>182</v>
      </c>
      <c r="D187" s="146"/>
      <c r="E187" s="59"/>
      <c r="F187" s="146"/>
      <c r="K187" s="142"/>
    </row>
    <row r="188" spans="3:11" ht="12.75" customHeight="1">
      <c r="C188" s="20">
        <v>183</v>
      </c>
      <c r="D188" s="86" t="s">
        <v>1730</v>
      </c>
      <c r="E188" s="87" t="s">
        <v>1730</v>
      </c>
      <c r="F188" s="86" t="s">
        <v>1730</v>
      </c>
      <c r="K188" s="142"/>
    </row>
    <row r="189" spans="3:11" ht="12.75" customHeight="1">
      <c r="C189" s="20">
        <v>184</v>
      </c>
      <c r="D189" s="255" t="s">
        <v>1731</v>
      </c>
      <c r="E189" s="256" t="s">
        <v>1731</v>
      </c>
      <c r="F189" s="255" t="s">
        <v>1731</v>
      </c>
      <c r="K189" s="142"/>
    </row>
    <row r="190" spans="3:11" ht="12.75" customHeight="1">
      <c r="C190" s="20">
        <v>185</v>
      </c>
      <c r="D190" s="88" t="s">
        <v>1732</v>
      </c>
      <c r="E190" s="89" t="s">
        <v>1733</v>
      </c>
      <c r="F190" s="88" t="s">
        <v>1734</v>
      </c>
      <c r="K190" s="142"/>
    </row>
    <row r="191" spans="3:11" ht="12.75" customHeight="1">
      <c r="C191" s="20">
        <v>186</v>
      </c>
      <c r="D191" s="88" t="s">
        <v>1735</v>
      </c>
      <c r="E191" s="89" t="s">
        <v>1736</v>
      </c>
      <c r="F191" s="88" t="s">
        <v>1737</v>
      </c>
      <c r="K191" s="142"/>
    </row>
    <row r="192" spans="3:11" ht="12.75" customHeight="1">
      <c r="C192" s="20">
        <v>187</v>
      </c>
      <c r="D192" s="88" t="s">
        <v>1738</v>
      </c>
      <c r="E192" s="89" t="s">
        <v>1739</v>
      </c>
      <c r="F192" s="88" t="s">
        <v>1740</v>
      </c>
      <c r="K192" s="142"/>
    </row>
    <row r="193" spans="3:11" ht="12.75" customHeight="1">
      <c r="C193" s="20">
        <v>188</v>
      </c>
      <c r="D193" s="88" t="s">
        <v>1741</v>
      </c>
      <c r="E193" s="89" t="s">
        <v>1742</v>
      </c>
      <c r="F193" s="88" t="s">
        <v>1743</v>
      </c>
      <c r="K193" s="142"/>
    </row>
    <row r="194" spans="3:11" ht="12.75" customHeight="1">
      <c r="C194" s="20">
        <v>189</v>
      </c>
      <c r="D194" s="88" t="s">
        <v>1744</v>
      </c>
      <c r="E194" s="89" t="s">
        <v>1745</v>
      </c>
      <c r="F194" s="88" t="s">
        <v>1746</v>
      </c>
      <c r="K194" s="142"/>
    </row>
    <row r="195" spans="3:11" ht="12.75" customHeight="1">
      <c r="C195" s="20">
        <v>190</v>
      </c>
      <c r="D195" s="88" t="s">
        <v>1747</v>
      </c>
      <c r="E195" s="89" t="s">
        <v>1748</v>
      </c>
      <c r="F195" s="88" t="s">
        <v>1749</v>
      </c>
      <c r="K195" s="142"/>
    </row>
    <row r="196" spans="3:11" ht="12.75" customHeight="1">
      <c r="C196" s="20">
        <v>191</v>
      </c>
      <c r="D196" s="90" t="s">
        <v>1750</v>
      </c>
      <c r="E196" s="91" t="s">
        <v>1751</v>
      </c>
      <c r="F196" s="90" t="s">
        <v>1752</v>
      </c>
      <c r="K196" s="142"/>
    </row>
    <row r="197" spans="3:11" ht="12.75" customHeight="1">
      <c r="C197" s="20">
        <v>192</v>
      </c>
      <c r="D197" s="88" t="s">
        <v>1753</v>
      </c>
      <c r="E197" s="89" t="s">
        <v>1754</v>
      </c>
      <c r="F197" s="88" t="s">
        <v>1755</v>
      </c>
      <c r="K197" s="142"/>
    </row>
    <row r="198" spans="3:11" ht="12.75" customHeight="1">
      <c r="C198" s="20">
        <v>193</v>
      </c>
      <c r="D198" s="90" t="s">
        <v>1756</v>
      </c>
      <c r="E198" s="91" t="s">
        <v>1757</v>
      </c>
      <c r="F198" s="90" t="s">
        <v>1752</v>
      </c>
      <c r="K198" s="142"/>
    </row>
    <row r="199" spans="3:11" ht="12.75" customHeight="1">
      <c r="C199" s="20">
        <v>194</v>
      </c>
      <c r="D199" s="88" t="s">
        <v>1758</v>
      </c>
      <c r="E199" s="89" t="s">
        <v>1759</v>
      </c>
      <c r="F199" s="88" t="s">
        <v>1760</v>
      </c>
      <c r="K199" s="142"/>
    </row>
    <row r="200" spans="3:11" ht="12.75" customHeight="1">
      <c r="C200" s="20">
        <v>195</v>
      </c>
      <c r="D200" s="88" t="s">
        <v>1761</v>
      </c>
      <c r="E200" s="89" t="s">
        <v>1762</v>
      </c>
      <c r="F200" s="88" t="s">
        <v>1763</v>
      </c>
      <c r="K200" s="142"/>
    </row>
    <row r="201" spans="3:11" ht="12.75" customHeight="1">
      <c r="C201" s="20">
        <v>196</v>
      </c>
      <c r="D201" s="88" t="s">
        <v>1764</v>
      </c>
      <c r="E201" s="89" t="s">
        <v>1765</v>
      </c>
      <c r="F201" s="88" t="s">
        <v>1766</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1767</v>
      </c>
      <c r="E204" s="183" t="s">
        <v>1768</v>
      </c>
      <c r="F204" s="70" t="s">
        <v>1769</v>
      </c>
      <c r="K204" s="142"/>
    </row>
    <row r="205" spans="3:11" ht="12.75" customHeight="1">
      <c r="C205" s="20">
        <v>200</v>
      </c>
      <c r="D205" s="146"/>
      <c r="E205" s="64"/>
      <c r="F205" s="146"/>
      <c r="K205" s="142"/>
    </row>
    <row r="206" spans="3:11" ht="12.75" customHeight="1">
      <c r="C206" s="20">
        <v>201</v>
      </c>
      <c r="D206" s="37" t="s">
        <v>1770</v>
      </c>
      <c r="E206" s="23" t="s">
        <v>1771</v>
      </c>
      <c r="F206" s="37" t="s">
        <v>1772</v>
      </c>
      <c r="K206" s="142"/>
    </row>
    <row r="207" spans="3:11" ht="47.25" customHeight="1">
      <c r="C207" s="20">
        <v>202</v>
      </c>
      <c r="D207" s="37" t="s">
        <v>1773</v>
      </c>
      <c r="E207" s="23" t="s">
        <v>1774</v>
      </c>
      <c r="F207" s="37" t="s">
        <v>1775</v>
      </c>
      <c r="K207" s="142"/>
    </row>
    <row r="208" spans="3:11" ht="39.75" customHeight="1">
      <c r="C208" s="20">
        <v>203</v>
      </c>
      <c r="D208" s="37" t="s">
        <v>1776</v>
      </c>
      <c r="E208" s="23" t="s">
        <v>1777</v>
      </c>
      <c r="F208" s="37" t="s">
        <v>1778</v>
      </c>
      <c r="K208" s="142"/>
    </row>
    <row r="209" spans="3:11" ht="12.75" customHeight="1">
      <c r="C209" s="20">
        <v>204</v>
      </c>
      <c r="D209" s="37" t="s">
        <v>1779</v>
      </c>
      <c r="E209" s="257" t="s">
        <v>1780</v>
      </c>
      <c r="F209" s="37" t="s">
        <v>1781</v>
      </c>
      <c r="K209" s="142"/>
    </row>
    <row r="210" spans="3:11" ht="12.75" customHeight="1">
      <c r="C210" s="20">
        <v>205</v>
      </c>
      <c r="D210" s="37" t="s">
        <v>1782</v>
      </c>
      <c r="E210" s="257" t="s">
        <v>1780</v>
      </c>
      <c r="F210" s="37" t="s">
        <v>1783</v>
      </c>
      <c r="K210" s="142"/>
    </row>
    <row r="211" spans="3:11" ht="12.75" customHeight="1">
      <c r="C211" s="20">
        <v>206</v>
      </c>
      <c r="D211" s="37" t="s">
        <v>1784</v>
      </c>
      <c r="E211" s="257" t="s">
        <v>1780</v>
      </c>
      <c r="F211" s="37" t="s">
        <v>1785</v>
      </c>
      <c r="K211" s="142"/>
    </row>
    <row r="212" spans="3:11" ht="12.75" customHeight="1">
      <c r="C212" s="20">
        <v>207</v>
      </c>
      <c r="D212" s="37" t="s">
        <v>1786</v>
      </c>
      <c r="E212" s="23" t="s">
        <v>1787</v>
      </c>
      <c r="F212" s="37" t="s">
        <v>1788</v>
      </c>
      <c r="K212" s="142"/>
    </row>
    <row r="213" spans="3:11" ht="12.75" customHeight="1">
      <c r="C213" s="20">
        <v>208</v>
      </c>
      <c r="D213" s="148"/>
      <c r="E213" s="328"/>
      <c r="F213" s="221"/>
      <c r="K213" s="142"/>
    </row>
    <row r="214" spans="3:11" ht="12.75" customHeight="1">
      <c r="C214" s="20">
        <v>209</v>
      </c>
      <c r="D214" s="38" t="s">
        <v>1789</v>
      </c>
      <c r="E214" s="24" t="s">
        <v>1790</v>
      </c>
      <c r="F214" s="38" t="s">
        <v>1791</v>
      </c>
      <c r="K214" s="142"/>
    </row>
    <row r="215" spans="3:11" ht="12.75" customHeight="1">
      <c r="C215" s="20">
        <v>210</v>
      </c>
      <c r="D215" s="38" t="s">
        <v>1792</v>
      </c>
      <c r="E215" s="24" t="s">
        <v>1793</v>
      </c>
      <c r="F215" s="38" t="s">
        <v>1794</v>
      </c>
      <c r="K215" s="142"/>
    </row>
    <row r="216" spans="3:11" ht="12.75" customHeight="1">
      <c r="C216" s="20">
        <v>211</v>
      </c>
      <c r="D216" s="38" t="s">
        <v>1795</v>
      </c>
      <c r="E216" s="24" t="s">
        <v>1796</v>
      </c>
      <c r="F216" s="38" t="s">
        <v>1797</v>
      </c>
      <c r="K216" s="142"/>
    </row>
    <row r="217" spans="3:11" ht="12.75" customHeight="1">
      <c r="C217" s="20">
        <v>212</v>
      </c>
      <c r="D217" s="146"/>
      <c r="E217" s="64"/>
      <c r="F217" s="146"/>
      <c r="K217" s="142"/>
    </row>
    <row r="218" spans="3:11" ht="12.75" customHeight="1">
      <c r="C218" s="20">
        <v>213</v>
      </c>
      <c r="D218" s="37" t="s">
        <v>1770</v>
      </c>
      <c r="E218" s="23" t="s">
        <v>1771</v>
      </c>
      <c r="F218" s="37" t="s">
        <v>1772</v>
      </c>
      <c r="K218" s="142"/>
    </row>
    <row r="219" spans="3:11" ht="12.75" customHeight="1">
      <c r="C219" s="20">
        <v>214</v>
      </c>
      <c r="D219" s="37" t="s">
        <v>1779</v>
      </c>
      <c r="E219" s="257" t="s">
        <v>1780</v>
      </c>
      <c r="F219" s="37" t="s">
        <v>1781</v>
      </c>
      <c r="K219" s="142"/>
    </row>
    <row r="220" spans="3:11" ht="12.75" customHeight="1">
      <c r="C220" s="20">
        <v>215</v>
      </c>
      <c r="D220" s="37" t="s">
        <v>1798</v>
      </c>
      <c r="E220" s="257" t="s">
        <v>1780</v>
      </c>
      <c r="F220" s="37" t="s">
        <v>1783</v>
      </c>
      <c r="K220" s="142"/>
    </row>
    <row r="221" spans="3:11" ht="12.75" customHeight="1">
      <c r="C221" s="20">
        <v>216</v>
      </c>
      <c r="D221" s="37" t="s">
        <v>1786</v>
      </c>
      <c r="E221" s="23" t="s">
        <v>1787</v>
      </c>
      <c r="F221" s="37" t="s">
        <v>1788</v>
      </c>
      <c r="K221" s="142"/>
    </row>
    <row r="222" spans="3:11" ht="12.75" customHeight="1">
      <c r="C222" s="20">
        <v>217</v>
      </c>
      <c r="D222" s="38" t="s">
        <v>1799</v>
      </c>
      <c r="E222" s="24" t="s">
        <v>1800</v>
      </c>
      <c r="F222" s="38" t="s">
        <v>1801</v>
      </c>
      <c r="K222" s="142"/>
    </row>
    <row r="223" spans="3:11" ht="38.25">
      <c r="C223" s="20">
        <v>218</v>
      </c>
      <c r="D223" s="38" t="s">
        <v>1802</v>
      </c>
      <c r="E223" s="258" t="s">
        <v>1803</v>
      </c>
      <c r="F223" s="38" t="s">
        <v>1804</v>
      </c>
      <c r="K223" s="142"/>
    </row>
    <row r="224" spans="3:11" ht="12.75" customHeight="1">
      <c r="C224" s="20">
        <v>219</v>
      </c>
      <c r="D224" s="147"/>
      <c r="E224" s="283"/>
      <c r="F224" s="219"/>
      <c r="K224" s="142"/>
    </row>
    <row r="225" spans="3:11" ht="12.75" customHeight="1">
      <c r="C225" s="20">
        <v>220</v>
      </c>
      <c r="D225" s="39" t="s">
        <v>1805</v>
      </c>
      <c r="E225" s="1" t="s">
        <v>1806</v>
      </c>
      <c r="F225" s="222" t="s">
        <v>1807</v>
      </c>
      <c r="K225" s="142"/>
    </row>
    <row r="226" spans="3:11" ht="15.75" customHeight="1">
      <c r="C226" s="20">
        <v>221</v>
      </c>
      <c r="D226" s="40" t="s">
        <v>1808</v>
      </c>
      <c r="E226" s="16" t="s">
        <v>1809</v>
      </c>
      <c r="F226" s="223" t="s">
        <v>1810</v>
      </c>
      <c r="K226" s="142"/>
    </row>
    <row r="227" spans="3:11" ht="15.75" customHeight="1">
      <c r="C227" s="20">
        <v>222</v>
      </c>
      <c r="D227" s="38" t="s">
        <v>1811</v>
      </c>
      <c r="E227" s="24" t="s">
        <v>1812</v>
      </c>
      <c r="F227" s="186" t="s">
        <v>1813</v>
      </c>
      <c r="K227" s="142"/>
    </row>
    <row r="228" spans="3:11" ht="12.75" customHeight="1">
      <c r="C228" s="20">
        <v>223</v>
      </c>
      <c r="D228" s="41" t="s">
        <v>1814</v>
      </c>
      <c r="E228" s="25" t="s">
        <v>1815</v>
      </c>
      <c r="F228" s="38" t="s">
        <v>1816</v>
      </c>
      <c r="K228" s="142"/>
    </row>
    <row r="229" spans="3:11" ht="12.75" customHeight="1">
      <c r="C229" s="20">
        <v>224</v>
      </c>
      <c r="D229" s="39"/>
      <c r="E229" s="64"/>
      <c r="F229" s="222"/>
      <c r="K229" s="142"/>
    </row>
    <row r="230" spans="3:11" ht="12.75" customHeight="1">
      <c r="C230" s="20">
        <v>225</v>
      </c>
      <c r="D230" s="40" t="s">
        <v>1817</v>
      </c>
      <c r="E230" s="16" t="s">
        <v>1818</v>
      </c>
      <c r="F230" s="223" t="s">
        <v>1819</v>
      </c>
      <c r="K230" s="142"/>
    </row>
    <row r="231" spans="3:11" ht="12.75" customHeight="1">
      <c r="C231" s="20">
        <v>226</v>
      </c>
      <c r="D231" s="41" t="s">
        <v>1820</v>
      </c>
      <c r="E231" s="25" t="s">
        <v>1821</v>
      </c>
      <c r="F231" s="38" t="s">
        <v>1822</v>
      </c>
      <c r="K231" s="142"/>
    </row>
    <row r="232" spans="3:11" ht="15.75" customHeight="1">
      <c r="C232" s="20">
        <v>227</v>
      </c>
      <c r="D232" s="41" t="s">
        <v>1823</v>
      </c>
      <c r="E232" s="25" t="s">
        <v>1824</v>
      </c>
      <c r="F232" s="38" t="s">
        <v>1825</v>
      </c>
      <c r="K232" s="142"/>
    </row>
    <row r="233" spans="3:11" ht="15.75" customHeight="1">
      <c r="C233" s="20">
        <v>228</v>
      </c>
      <c r="D233" s="41" t="s">
        <v>1826</v>
      </c>
      <c r="E233" s="25" t="s">
        <v>1827</v>
      </c>
      <c r="F233" s="38" t="s">
        <v>1828</v>
      </c>
      <c r="K233" s="142"/>
    </row>
    <row r="234" spans="3:11" ht="15.75" customHeight="1">
      <c r="C234" s="20">
        <v>229</v>
      </c>
      <c r="D234" s="41" t="s">
        <v>1829</v>
      </c>
      <c r="E234" s="25" t="s">
        <v>1830</v>
      </c>
      <c r="F234" s="38" t="s">
        <v>1831</v>
      </c>
      <c r="K234" s="142"/>
    </row>
    <row r="235" spans="3:11" ht="15.75" customHeight="1">
      <c r="C235" s="20">
        <v>230</v>
      </c>
      <c r="D235" s="41" t="s">
        <v>1832</v>
      </c>
      <c r="E235" s="25" t="s">
        <v>1833</v>
      </c>
      <c r="F235" s="38" t="s">
        <v>1834</v>
      </c>
      <c r="K235" s="142"/>
    </row>
    <row r="236" spans="3:11" ht="15.75" customHeight="1">
      <c r="C236" s="20">
        <v>231</v>
      </c>
      <c r="D236" s="41" t="s">
        <v>1835</v>
      </c>
      <c r="E236" s="25" t="s">
        <v>1836</v>
      </c>
      <c r="F236" s="38" t="s">
        <v>1837</v>
      </c>
      <c r="K236" s="142"/>
    </row>
    <row r="237" spans="3:11" ht="15.75" customHeight="1">
      <c r="C237" s="20">
        <v>232</v>
      </c>
      <c r="D237" s="41" t="s">
        <v>1838</v>
      </c>
      <c r="E237" s="25" t="s">
        <v>1839</v>
      </c>
      <c r="F237" s="38" t="s">
        <v>1840</v>
      </c>
      <c r="K237" s="142"/>
    </row>
    <row r="238" spans="3:11" ht="15.75" customHeight="1">
      <c r="C238" s="20">
        <v>233</v>
      </c>
      <c r="D238" s="41" t="s">
        <v>1841</v>
      </c>
      <c r="E238" s="25" t="s">
        <v>1842</v>
      </c>
      <c r="F238" s="38" t="s">
        <v>1843</v>
      </c>
      <c r="K238" s="142"/>
    </row>
    <row r="239" spans="3:11" ht="15.75" customHeight="1">
      <c r="C239" s="20">
        <v>234</v>
      </c>
      <c r="D239" s="41" t="s">
        <v>1844</v>
      </c>
      <c r="E239" s="25" t="s">
        <v>1845</v>
      </c>
      <c r="F239" s="38" t="s">
        <v>1846</v>
      </c>
      <c r="K239" s="142"/>
    </row>
    <row r="240" spans="3:11" ht="15.75" customHeight="1">
      <c r="C240" s="20">
        <v>235</v>
      </c>
      <c r="D240" s="41" t="s">
        <v>1847</v>
      </c>
      <c r="E240" s="25" t="s">
        <v>1848</v>
      </c>
      <c r="F240" s="38" t="s">
        <v>1849</v>
      </c>
      <c r="K240" s="142"/>
    </row>
    <row r="241" spans="3:11">
      <c r="C241" s="20">
        <v>236</v>
      </c>
      <c r="D241" s="39"/>
      <c r="E241" s="64"/>
      <c r="F241" s="222"/>
      <c r="K241" s="142"/>
    </row>
    <row r="242" spans="3:11" ht="44.45" customHeight="1">
      <c r="C242" s="20">
        <v>237</v>
      </c>
      <c r="D242" s="31" t="s">
        <v>1850</v>
      </c>
      <c r="E242" s="20" t="s">
        <v>1851</v>
      </c>
      <c r="F242" s="31" t="s">
        <v>1852</v>
      </c>
      <c r="K242" s="142"/>
    </row>
    <row r="243" spans="3:11">
      <c r="C243" s="20">
        <v>238</v>
      </c>
      <c r="D243" s="42" t="s">
        <v>1853</v>
      </c>
      <c r="E243" s="26" t="s">
        <v>1854</v>
      </c>
      <c r="F243" s="42" t="s">
        <v>1855</v>
      </c>
      <c r="K243" s="142"/>
    </row>
    <row r="244" spans="3:11">
      <c r="C244" s="20">
        <v>239</v>
      </c>
      <c r="D244" s="43" t="s">
        <v>1856</v>
      </c>
      <c r="E244" s="27" t="s">
        <v>1857</v>
      </c>
      <c r="F244" s="42" t="s">
        <v>1858</v>
      </c>
      <c r="K244" s="142"/>
    </row>
    <row r="245" spans="3:11">
      <c r="C245" s="20">
        <v>240</v>
      </c>
      <c r="D245" s="44" t="s">
        <v>1859</v>
      </c>
      <c r="E245" s="28" t="s">
        <v>1860</v>
      </c>
      <c r="F245" s="44" t="s">
        <v>1861</v>
      </c>
      <c r="K245" s="142"/>
    </row>
    <row r="246" spans="3:11">
      <c r="C246" s="20">
        <v>241</v>
      </c>
      <c r="D246" s="42" t="s">
        <v>1862</v>
      </c>
      <c r="E246" s="26" t="s">
        <v>1863</v>
      </c>
      <c r="F246" s="42" t="s">
        <v>1864</v>
      </c>
      <c r="K246" s="142"/>
    </row>
    <row r="247" spans="3:11" ht="25.5">
      <c r="C247" s="20">
        <v>242</v>
      </c>
      <c r="D247" s="42" t="s">
        <v>1865</v>
      </c>
      <c r="E247" s="26" t="s">
        <v>1866</v>
      </c>
      <c r="F247" s="42" t="s">
        <v>1867</v>
      </c>
      <c r="K247" s="142"/>
    </row>
    <row r="248" spans="3:11" ht="25.5">
      <c r="C248" s="20">
        <v>243</v>
      </c>
      <c r="D248" s="42" t="s">
        <v>1868</v>
      </c>
      <c r="E248" s="26" t="s">
        <v>1869</v>
      </c>
      <c r="F248" s="42" t="s">
        <v>1870</v>
      </c>
      <c r="K248" s="142"/>
    </row>
    <row r="249" spans="3:11" ht="63.75">
      <c r="C249" s="20">
        <v>244</v>
      </c>
      <c r="D249" s="42" t="s">
        <v>1871</v>
      </c>
      <c r="E249" s="26" t="s">
        <v>1872</v>
      </c>
      <c r="F249" s="42" t="s">
        <v>1873</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1874</v>
      </c>
      <c r="E252" s="9" t="s">
        <v>1875</v>
      </c>
      <c r="F252" s="95" t="s">
        <v>1876</v>
      </c>
      <c r="K252" s="142"/>
    </row>
    <row r="253" spans="3:11" ht="19.5" customHeight="1">
      <c r="C253" s="20">
        <v>248</v>
      </c>
      <c r="D253" s="92"/>
      <c r="E253" s="93"/>
      <c r="F253" s="72"/>
      <c r="K253" s="142"/>
    </row>
    <row r="254" spans="3:11" ht="12.75" customHeight="1">
      <c r="C254" s="20">
        <v>249</v>
      </c>
      <c r="D254" s="39" t="s">
        <v>1877</v>
      </c>
      <c r="E254" s="1" t="s">
        <v>1878</v>
      </c>
      <c r="F254" s="222" t="s">
        <v>1879</v>
      </c>
      <c r="K254" s="142"/>
    </row>
    <row r="255" spans="3:11" ht="12.75" customHeight="1">
      <c r="C255" s="20">
        <v>250</v>
      </c>
      <c r="D255" s="77" t="s">
        <v>43</v>
      </c>
      <c r="E255" s="78" t="s">
        <v>1091</v>
      </c>
      <c r="F255" s="86" t="s">
        <v>1880</v>
      </c>
      <c r="K255" s="142"/>
    </row>
    <row r="256" spans="3:11" ht="12.75" customHeight="1">
      <c r="C256" s="20">
        <v>251</v>
      </c>
      <c r="D256" s="60" t="s">
        <v>1881</v>
      </c>
      <c r="E256" s="60" t="s">
        <v>1882</v>
      </c>
      <c r="F256" s="60" t="s">
        <v>1883</v>
      </c>
      <c r="K256" s="142"/>
    </row>
    <row r="257" spans="3:11" ht="12.75" customHeight="1">
      <c r="C257" s="20">
        <v>252</v>
      </c>
      <c r="D257" s="79" t="s">
        <v>1884</v>
      </c>
      <c r="E257" s="80" t="s">
        <v>1885</v>
      </c>
      <c r="F257" s="133" t="s">
        <v>1886</v>
      </c>
      <c r="K257" s="142"/>
    </row>
    <row r="258" spans="3:11" ht="12.75" customHeight="1">
      <c r="C258" s="20">
        <v>253</v>
      </c>
      <c r="D258" s="79"/>
      <c r="E258" s="80"/>
      <c r="F258" s="133"/>
      <c r="K258" s="142"/>
    </row>
    <row r="259" spans="3:11" ht="12.75" customHeight="1">
      <c r="C259" s="20">
        <v>254</v>
      </c>
      <c r="D259" s="79" t="s">
        <v>1887</v>
      </c>
      <c r="E259" s="80" t="s">
        <v>1888</v>
      </c>
      <c r="F259" s="133" t="s">
        <v>1889</v>
      </c>
      <c r="K259" s="142"/>
    </row>
    <row r="260" spans="3:11" ht="12.75" customHeight="1">
      <c r="C260" s="20">
        <v>255</v>
      </c>
      <c r="D260" s="79" t="s">
        <v>1890</v>
      </c>
      <c r="E260" s="80" t="s">
        <v>1891</v>
      </c>
      <c r="F260" s="133" t="s">
        <v>1892</v>
      </c>
      <c r="K260" s="142"/>
    </row>
    <row r="261" spans="3:11" ht="12.75" customHeight="1">
      <c r="C261" s="20">
        <v>256</v>
      </c>
      <c r="D261" s="79" t="s">
        <v>1893</v>
      </c>
      <c r="E261" s="80" t="s">
        <v>1894</v>
      </c>
      <c r="F261" s="133" t="s">
        <v>1895</v>
      </c>
      <c r="K261" s="142"/>
    </row>
    <row r="262" spans="3:11" ht="12.75" customHeight="1">
      <c r="C262" s="20">
        <v>257</v>
      </c>
      <c r="D262" s="79" t="s">
        <v>1896</v>
      </c>
      <c r="E262" s="80" t="s">
        <v>1897</v>
      </c>
      <c r="F262" s="133" t="s">
        <v>1898</v>
      </c>
      <c r="K262" s="142"/>
    </row>
    <row r="263" spans="3:11" ht="12.75" customHeight="1">
      <c r="C263" s="20">
        <v>258</v>
      </c>
      <c r="D263" s="79" t="s">
        <v>1899</v>
      </c>
      <c r="E263" s="80" t="s">
        <v>1900</v>
      </c>
      <c r="F263" s="133" t="s">
        <v>1901</v>
      </c>
      <c r="K263" s="142"/>
    </row>
    <row r="264" spans="3:11" ht="12.75" customHeight="1">
      <c r="C264" s="20">
        <v>259</v>
      </c>
      <c r="D264" s="79" t="s">
        <v>1902</v>
      </c>
      <c r="E264" s="80" t="s">
        <v>1903</v>
      </c>
      <c r="F264" s="133" t="s">
        <v>1904</v>
      </c>
      <c r="K264" s="142"/>
    </row>
    <row r="265" spans="3:11" ht="12.75" customHeight="1">
      <c r="C265" s="20">
        <v>260</v>
      </c>
      <c r="D265" s="79" t="s">
        <v>1905</v>
      </c>
      <c r="E265" s="80" t="s">
        <v>1906</v>
      </c>
      <c r="F265" s="133" t="s">
        <v>1907</v>
      </c>
      <c r="K265" s="142"/>
    </row>
    <row r="266" spans="3:11" ht="12.75" customHeight="1">
      <c r="C266" s="20">
        <v>261</v>
      </c>
      <c r="D266" s="79"/>
      <c r="E266" s="80"/>
      <c r="F266" s="133"/>
      <c r="K266" s="142"/>
    </row>
    <row r="267" spans="3:11" ht="12.75" customHeight="1">
      <c r="C267" s="20">
        <v>262</v>
      </c>
      <c r="D267" s="41" t="s">
        <v>1908</v>
      </c>
      <c r="E267" s="25" t="s">
        <v>1909</v>
      </c>
      <c r="F267" s="38" t="s">
        <v>1910</v>
      </c>
      <c r="K267" s="142"/>
    </row>
    <row r="268" spans="3:11" ht="12.75" customHeight="1">
      <c r="C268" s="20">
        <v>263</v>
      </c>
      <c r="D268" s="79" t="s">
        <v>1911</v>
      </c>
      <c r="E268" s="104" t="s">
        <v>1912</v>
      </c>
      <c r="F268" s="133" t="s">
        <v>1913</v>
      </c>
      <c r="K268" s="142"/>
    </row>
    <row r="269" spans="3:11" ht="38.25">
      <c r="C269" s="20">
        <v>264</v>
      </c>
      <c r="D269" s="133" t="s">
        <v>1914</v>
      </c>
      <c r="E269" s="260" t="s">
        <v>1915</v>
      </c>
      <c r="F269" s="133" t="s">
        <v>1916</v>
      </c>
      <c r="K269" s="142"/>
    </row>
    <row r="270" spans="3:11" ht="12.75" customHeight="1">
      <c r="C270" s="20">
        <v>265</v>
      </c>
      <c r="D270" s="305" t="s">
        <v>1917</v>
      </c>
      <c r="E270" s="329" t="s">
        <v>1918</v>
      </c>
      <c r="F270" s="259" t="s">
        <v>1731</v>
      </c>
      <c r="K270" s="142"/>
    </row>
    <row r="271" spans="3:11" ht="12.75" customHeight="1">
      <c r="C271" s="20">
        <v>266</v>
      </c>
      <c r="D271" s="41" t="s">
        <v>1919</v>
      </c>
      <c r="E271" s="25" t="s">
        <v>1920</v>
      </c>
      <c r="F271" s="38" t="s">
        <v>1921</v>
      </c>
      <c r="K271" s="142"/>
    </row>
    <row r="272" spans="3:11" ht="12.75" customHeight="1">
      <c r="C272" s="20">
        <v>267</v>
      </c>
      <c r="D272" s="330" t="s">
        <v>1922</v>
      </c>
      <c r="E272" s="104" t="s">
        <v>1923</v>
      </c>
      <c r="F272" s="133" t="s">
        <v>1924</v>
      </c>
      <c r="K272" s="142"/>
    </row>
    <row r="273" spans="3:11" ht="38.25">
      <c r="C273" s="20">
        <v>268</v>
      </c>
      <c r="D273" s="133" t="s">
        <v>1914</v>
      </c>
      <c r="E273" s="260" t="s">
        <v>1925</v>
      </c>
      <c r="F273" s="133" t="s">
        <v>1916</v>
      </c>
      <c r="K273" s="142"/>
    </row>
    <row r="274" spans="3:11" ht="51">
      <c r="C274" s="20">
        <v>269</v>
      </c>
      <c r="D274" s="133" t="s">
        <v>1926</v>
      </c>
      <c r="E274" s="260" t="s">
        <v>1927</v>
      </c>
      <c r="F274" s="133" t="s">
        <v>1928</v>
      </c>
      <c r="K274" s="142"/>
    </row>
    <row r="275" spans="3:11">
      <c r="C275" s="20">
        <v>270</v>
      </c>
      <c r="D275" s="40" t="s">
        <v>1929</v>
      </c>
      <c r="E275" s="16" t="s">
        <v>1930</v>
      </c>
      <c r="F275" s="223" t="s">
        <v>1931</v>
      </c>
      <c r="K275" s="142"/>
    </row>
    <row r="276" spans="3:11" ht="171" customHeight="1">
      <c r="C276" s="20">
        <v>271</v>
      </c>
      <c r="D276" s="169" t="s">
        <v>1932</v>
      </c>
      <c r="E276" s="169" t="s">
        <v>1933</v>
      </c>
      <c r="F276" s="169" t="s">
        <v>1934</v>
      </c>
      <c r="K276" s="142"/>
    </row>
    <row r="277" spans="3:11" ht="51">
      <c r="C277" s="20">
        <v>272</v>
      </c>
      <c r="D277" s="149" t="s">
        <v>1935</v>
      </c>
      <c r="E277" s="331" t="s">
        <v>1936</v>
      </c>
      <c r="F277" s="149" t="s">
        <v>1937</v>
      </c>
      <c r="K277" s="142"/>
    </row>
    <row r="278" spans="3:11" ht="89.25">
      <c r="C278" s="20">
        <v>273</v>
      </c>
      <c r="D278" s="149" t="s">
        <v>1938</v>
      </c>
      <c r="E278" s="331" t="s">
        <v>1939</v>
      </c>
      <c r="F278" s="149" t="s">
        <v>1940</v>
      </c>
      <c r="K278" s="142"/>
    </row>
    <row r="279" spans="3:11" ht="38.25">
      <c r="C279" s="20">
        <v>274</v>
      </c>
      <c r="D279" s="149" t="s">
        <v>1941</v>
      </c>
      <c r="E279" s="331" t="s">
        <v>1942</v>
      </c>
      <c r="F279" s="149" t="s">
        <v>1943</v>
      </c>
      <c r="K279" s="142"/>
    </row>
    <row r="280" spans="3:11" ht="38.25">
      <c r="C280" s="20">
        <v>275</v>
      </c>
      <c r="D280" s="332" t="s">
        <v>1944</v>
      </c>
      <c r="E280" s="331" t="s">
        <v>1945</v>
      </c>
      <c r="F280" s="332" t="s">
        <v>1946</v>
      </c>
      <c r="K280" s="142"/>
    </row>
    <row r="281" spans="3:11" ht="51">
      <c r="C281" s="20">
        <v>276</v>
      </c>
      <c r="D281" s="332" t="s">
        <v>1947</v>
      </c>
      <c r="E281" s="333" t="s">
        <v>1948</v>
      </c>
      <c r="F281" s="332" t="s">
        <v>1949</v>
      </c>
      <c r="K281" s="142"/>
    </row>
    <row r="282" spans="3:11" ht="51">
      <c r="C282" s="20">
        <v>277</v>
      </c>
      <c r="D282" s="332" t="s">
        <v>1950</v>
      </c>
      <c r="E282" s="333" t="s">
        <v>1951</v>
      </c>
      <c r="F282" s="332" t="s">
        <v>1952</v>
      </c>
      <c r="K282" s="142"/>
    </row>
    <row r="283" spans="3:11" ht="12.75" customHeight="1">
      <c r="C283" s="20">
        <v>278</v>
      </c>
      <c r="D283" s="146"/>
      <c r="E283" s="333"/>
      <c r="F283" s="146"/>
      <c r="K283" s="142"/>
    </row>
    <row r="284" spans="3:11" ht="19.5" customHeight="1">
      <c r="C284" s="20">
        <v>279</v>
      </c>
      <c r="D284" s="49" t="s">
        <v>1953</v>
      </c>
      <c r="E284" s="61" t="s">
        <v>1954</v>
      </c>
      <c r="F284" s="95" t="s">
        <v>1955</v>
      </c>
      <c r="K284" s="142"/>
    </row>
    <row r="285" spans="3:11" ht="12.75" customHeight="1">
      <c r="C285" s="20">
        <v>280</v>
      </c>
      <c r="D285" s="94" t="s">
        <v>1956</v>
      </c>
      <c r="E285" s="56" t="s">
        <v>1957</v>
      </c>
      <c r="F285" s="224" t="s">
        <v>1958</v>
      </c>
      <c r="K285" s="142"/>
    </row>
    <row r="286" spans="3:11" ht="12.75" customHeight="1">
      <c r="C286" s="20">
        <v>281</v>
      </c>
      <c r="D286" s="39" t="s">
        <v>119</v>
      </c>
      <c r="E286" s="5" t="s">
        <v>1959</v>
      </c>
      <c r="F286" s="222" t="s">
        <v>1960</v>
      </c>
      <c r="K286" s="142"/>
    </row>
    <row r="287" spans="3:11" ht="19.5" customHeight="1">
      <c r="C287" s="20">
        <v>282</v>
      </c>
      <c r="D287" s="49" t="s">
        <v>1961</v>
      </c>
      <c r="E287" s="61" t="s">
        <v>1962</v>
      </c>
      <c r="F287" s="95" t="s">
        <v>1963</v>
      </c>
      <c r="K287" s="142"/>
    </row>
    <row r="288" spans="3:11" ht="12.75" customHeight="1">
      <c r="C288" s="20">
        <v>283</v>
      </c>
      <c r="D288" s="94" t="s">
        <v>1964</v>
      </c>
      <c r="E288" s="56" t="s">
        <v>1965</v>
      </c>
      <c r="F288" s="224" t="s">
        <v>1966</v>
      </c>
      <c r="K288" s="142"/>
    </row>
    <row r="289" spans="3:11" ht="12.75" customHeight="1">
      <c r="C289" s="20">
        <v>284</v>
      </c>
      <c r="D289" s="39" t="s">
        <v>119</v>
      </c>
      <c r="E289" s="5" t="s">
        <v>1959</v>
      </c>
      <c r="F289" s="222" t="s">
        <v>119</v>
      </c>
      <c r="K289" s="142"/>
    </row>
    <row r="290" spans="3:11" ht="19.5" customHeight="1">
      <c r="C290" s="20">
        <v>285</v>
      </c>
      <c r="D290" s="95" t="s">
        <v>1967</v>
      </c>
      <c r="E290" s="95" t="s">
        <v>1968</v>
      </c>
      <c r="F290" s="95" t="s">
        <v>1969</v>
      </c>
      <c r="K290" s="142"/>
    </row>
    <row r="291" spans="3:11" ht="12.75" customHeight="1">
      <c r="C291" s="20">
        <v>286</v>
      </c>
      <c r="D291" s="150" t="s">
        <v>1970</v>
      </c>
      <c r="E291" s="321" t="s">
        <v>1971</v>
      </c>
      <c r="F291" s="160" t="s">
        <v>1972</v>
      </c>
      <c r="K291" s="142"/>
    </row>
    <row r="292" spans="3:11" ht="19.5" customHeight="1">
      <c r="C292" s="20">
        <v>287</v>
      </c>
      <c r="D292" s="95" t="s">
        <v>1973</v>
      </c>
      <c r="E292" s="62" t="s">
        <v>1974</v>
      </c>
      <c r="F292" s="95" t="s">
        <v>1975</v>
      </c>
      <c r="K292" s="142"/>
    </row>
    <row r="293" spans="3:11" ht="12.75" customHeight="1">
      <c r="C293" s="20">
        <v>288</v>
      </c>
      <c r="D293" s="151" t="s">
        <v>1976</v>
      </c>
      <c r="E293" s="64" t="s">
        <v>1977</v>
      </c>
      <c r="F293" s="155" t="s">
        <v>1978</v>
      </c>
      <c r="K293" s="142"/>
    </row>
    <row r="294" spans="3:11" ht="12.75" customHeight="1">
      <c r="C294" s="20">
        <v>289</v>
      </c>
      <c r="D294" s="152" t="s">
        <v>1979</v>
      </c>
      <c r="E294" s="334" t="s">
        <v>1980</v>
      </c>
      <c r="F294" s="158" t="s">
        <v>1981</v>
      </c>
      <c r="K294" s="142"/>
    </row>
    <row r="295" spans="3:11" ht="12.75" customHeight="1">
      <c r="C295" s="20">
        <v>290</v>
      </c>
      <c r="D295" s="147" t="s">
        <v>1982</v>
      </c>
      <c r="E295" s="64" t="s">
        <v>1983</v>
      </c>
      <c r="F295" s="219" t="s">
        <v>1984</v>
      </c>
      <c r="K295" s="142"/>
    </row>
    <row r="296" spans="3:11" ht="12.75" customHeight="1">
      <c r="C296" s="20">
        <v>291</v>
      </c>
      <c r="D296" s="153" t="s">
        <v>1985</v>
      </c>
      <c r="E296" s="335" t="s">
        <v>1986</v>
      </c>
      <c r="F296" s="225" t="s">
        <v>1987</v>
      </c>
      <c r="K296" s="142"/>
    </row>
    <row r="297" spans="3:11" ht="13.5" customHeight="1" thickBot="1">
      <c r="C297" s="20">
        <v>292</v>
      </c>
      <c r="D297" s="154" t="s">
        <v>1988</v>
      </c>
      <c r="E297" s="336" t="s">
        <v>1989</v>
      </c>
      <c r="F297" s="226" t="s">
        <v>1990</v>
      </c>
      <c r="K297" s="142"/>
    </row>
    <row r="298" spans="3:11" ht="13.5" customHeight="1" thickTop="1">
      <c r="C298" s="20">
        <v>293</v>
      </c>
      <c r="D298" s="152" t="s">
        <v>119</v>
      </c>
      <c r="E298" s="64" t="s">
        <v>1959</v>
      </c>
      <c r="F298" s="158" t="s">
        <v>119</v>
      </c>
      <c r="K298" s="142"/>
    </row>
    <row r="299" spans="3:11" ht="19.5" customHeight="1">
      <c r="C299" s="20">
        <v>294</v>
      </c>
      <c r="D299" s="95" t="s">
        <v>1991</v>
      </c>
      <c r="E299" s="62" t="s">
        <v>1992</v>
      </c>
      <c r="F299" s="95" t="s">
        <v>1993</v>
      </c>
      <c r="K299" s="142"/>
    </row>
    <row r="300" spans="3:11" ht="12.75" customHeight="1">
      <c r="C300" s="20">
        <v>295</v>
      </c>
      <c r="D300" s="151" t="s">
        <v>1994</v>
      </c>
      <c r="E300" s="64" t="s">
        <v>1995</v>
      </c>
      <c r="F300" s="155" t="s">
        <v>1996</v>
      </c>
      <c r="K300" s="142"/>
    </row>
    <row r="301" spans="3:11" ht="12.75" customHeight="1">
      <c r="C301" s="20">
        <v>296</v>
      </c>
      <c r="D301" s="152" t="s">
        <v>1997</v>
      </c>
      <c r="E301" s="64" t="s">
        <v>1998</v>
      </c>
      <c r="F301" s="158" t="s">
        <v>1999</v>
      </c>
      <c r="K301" s="142"/>
    </row>
    <row r="302" spans="3:11" ht="12.75" customHeight="1">
      <c r="C302" s="20">
        <v>297</v>
      </c>
      <c r="D302" s="152" t="s">
        <v>2000</v>
      </c>
      <c r="E302" s="64" t="s">
        <v>2001</v>
      </c>
      <c r="F302" s="158" t="s">
        <v>2002</v>
      </c>
      <c r="K302" s="142"/>
    </row>
    <row r="303" spans="3:11" ht="12.75" customHeight="1">
      <c r="C303" s="20">
        <v>298</v>
      </c>
      <c r="D303" s="152" t="s">
        <v>2003</v>
      </c>
      <c r="E303" s="64" t="s">
        <v>2004</v>
      </c>
      <c r="F303" s="158" t="s">
        <v>2005</v>
      </c>
      <c r="K303" s="142"/>
    </row>
    <row r="304" spans="3:11" ht="12.75" customHeight="1">
      <c r="C304" s="20">
        <v>299</v>
      </c>
      <c r="D304" s="96" t="s">
        <v>2006</v>
      </c>
      <c r="E304" s="97" t="s">
        <v>2007</v>
      </c>
      <c r="F304" s="227" t="s">
        <v>2008</v>
      </c>
      <c r="K304" s="142"/>
    </row>
    <row r="305" spans="3:11" ht="13.5" customHeight="1" thickBot="1">
      <c r="C305" s="20">
        <v>300</v>
      </c>
      <c r="D305" s="154" t="s">
        <v>1988</v>
      </c>
      <c r="E305" s="336" t="s">
        <v>1989</v>
      </c>
      <c r="F305" s="226" t="s">
        <v>1990</v>
      </c>
      <c r="K305" s="142"/>
    </row>
    <row r="306" spans="3:11" ht="13.5" customHeight="1" thickTop="1">
      <c r="C306" s="20">
        <v>301</v>
      </c>
      <c r="D306" s="152" t="s">
        <v>119</v>
      </c>
      <c r="E306" s="64" t="s">
        <v>1959</v>
      </c>
      <c r="F306" s="158" t="s">
        <v>119</v>
      </c>
      <c r="K306" s="142"/>
    </row>
    <row r="307" spans="3:11" ht="19.5" customHeight="1">
      <c r="C307" s="20">
        <v>302</v>
      </c>
      <c r="D307" s="95" t="s">
        <v>2009</v>
      </c>
      <c r="E307" s="62" t="s">
        <v>2010</v>
      </c>
      <c r="F307" s="95" t="s">
        <v>2011</v>
      </c>
      <c r="K307" s="142"/>
    </row>
    <row r="308" spans="3:11" ht="12.75" customHeight="1">
      <c r="C308" s="20">
        <v>303</v>
      </c>
      <c r="D308" s="155" t="s">
        <v>2012</v>
      </c>
      <c r="E308" s="64" t="s">
        <v>2013</v>
      </c>
      <c r="F308" s="155" t="s">
        <v>2014</v>
      </c>
      <c r="K308" s="142"/>
    </row>
    <row r="309" spans="3:11" ht="12.75" customHeight="1">
      <c r="C309" s="20">
        <v>304</v>
      </c>
      <c r="D309" s="8" t="s">
        <v>2015</v>
      </c>
      <c r="E309" s="8" t="s">
        <v>2016</v>
      </c>
      <c r="F309" s="262" t="s">
        <v>2017</v>
      </c>
      <c r="K309" s="142"/>
    </row>
    <row r="310" spans="3:11" ht="12.75" customHeight="1">
      <c r="C310" s="20">
        <v>305</v>
      </c>
      <c r="D310" s="8" t="s">
        <v>2018</v>
      </c>
      <c r="E310" s="8" t="s">
        <v>2019</v>
      </c>
      <c r="F310" s="262" t="s">
        <v>2020</v>
      </c>
      <c r="K310" s="142"/>
    </row>
    <row r="311" spans="3:11" ht="12.75" customHeight="1">
      <c r="C311" s="20">
        <v>306</v>
      </c>
      <c r="D311" s="152" t="s">
        <v>2021</v>
      </c>
      <c r="E311" s="64" t="s">
        <v>2022</v>
      </c>
      <c r="F311" s="158" t="s">
        <v>2023</v>
      </c>
      <c r="K311" s="142"/>
    </row>
    <row r="312" spans="3:11" ht="12.75" customHeight="1">
      <c r="C312" s="20">
        <v>307</v>
      </c>
      <c r="D312" s="152" t="s">
        <v>2024</v>
      </c>
      <c r="E312" s="64" t="s">
        <v>2025</v>
      </c>
      <c r="F312" s="158" t="s">
        <v>2026</v>
      </c>
      <c r="K312" s="142"/>
    </row>
    <row r="313" spans="3:11" ht="13.5" customHeight="1" thickBot="1">
      <c r="C313" s="20">
        <v>308</v>
      </c>
      <c r="D313" s="156" t="s">
        <v>1988</v>
      </c>
      <c r="E313" s="337" t="s">
        <v>1989</v>
      </c>
      <c r="F313" s="228" t="s">
        <v>1990</v>
      </c>
      <c r="K313" s="142"/>
    </row>
    <row r="314" spans="3:11" ht="13.5" customHeight="1" thickTop="1">
      <c r="C314" s="20">
        <v>309</v>
      </c>
      <c r="D314" s="152" t="s">
        <v>119</v>
      </c>
      <c r="E314" s="64" t="s">
        <v>1959</v>
      </c>
      <c r="F314" s="158" t="s">
        <v>119</v>
      </c>
      <c r="K314" s="142"/>
    </row>
    <row r="315" spans="3:11" ht="19.5" customHeight="1">
      <c r="C315" s="20">
        <v>310</v>
      </c>
      <c r="D315" s="95" t="s">
        <v>2027</v>
      </c>
      <c r="E315" s="62" t="s">
        <v>2028</v>
      </c>
      <c r="F315" s="95" t="s">
        <v>2029</v>
      </c>
      <c r="K315" s="142"/>
    </row>
    <row r="316" spans="3:11" ht="12.75" customHeight="1">
      <c r="C316" s="20">
        <v>311</v>
      </c>
      <c r="D316" s="338" t="s">
        <v>2030</v>
      </c>
      <c r="E316" s="311" t="s">
        <v>2031</v>
      </c>
      <c r="F316" s="339" t="s">
        <v>2030</v>
      </c>
      <c r="K316" s="142"/>
    </row>
    <row r="317" spans="3:11" ht="12.75" customHeight="1">
      <c r="C317" s="20">
        <v>312</v>
      </c>
      <c r="D317" s="157" t="s">
        <v>2032</v>
      </c>
      <c r="E317" s="64" t="s">
        <v>2033</v>
      </c>
      <c r="F317" s="229" t="s">
        <v>2034</v>
      </c>
      <c r="K317" s="142"/>
    </row>
    <row r="318" spans="3:11" ht="12.75" customHeight="1">
      <c r="C318" s="20">
        <v>313</v>
      </c>
      <c r="D318" s="157" t="s">
        <v>2035</v>
      </c>
      <c r="E318" s="64" t="s">
        <v>2036</v>
      </c>
      <c r="F318" s="229" t="s">
        <v>2037</v>
      </c>
      <c r="K318" s="142"/>
    </row>
    <row r="319" spans="3:11" ht="12.75" customHeight="1">
      <c r="C319" s="20">
        <v>314</v>
      </c>
      <c r="D319" s="157" t="s">
        <v>2038</v>
      </c>
      <c r="E319" s="64" t="s">
        <v>2039</v>
      </c>
      <c r="F319" s="229" t="s">
        <v>2040</v>
      </c>
      <c r="K319" s="142"/>
    </row>
    <row r="320" spans="3:11" ht="12.75" customHeight="1">
      <c r="C320" s="20">
        <v>315</v>
      </c>
      <c r="D320" s="157" t="s">
        <v>2041</v>
      </c>
      <c r="E320" s="64" t="s">
        <v>2042</v>
      </c>
      <c r="F320" s="229" t="s">
        <v>2043</v>
      </c>
      <c r="K320" s="142"/>
    </row>
    <row r="321" spans="3:11" ht="13.5" customHeight="1" thickBot="1">
      <c r="C321" s="20">
        <v>316</v>
      </c>
      <c r="D321" s="154" t="s">
        <v>117</v>
      </c>
      <c r="E321" s="340" t="s">
        <v>2044</v>
      </c>
      <c r="F321" s="226" t="s">
        <v>2045</v>
      </c>
      <c r="K321" s="142"/>
    </row>
    <row r="322" spans="3:11" ht="20.25" customHeight="1" thickTop="1">
      <c r="C322" s="20">
        <v>317</v>
      </c>
      <c r="D322" s="95" t="s">
        <v>2046</v>
      </c>
      <c r="E322" s="62" t="s">
        <v>2047</v>
      </c>
      <c r="F322" s="95" t="s">
        <v>2048</v>
      </c>
      <c r="K322" s="142"/>
    </row>
    <row r="323" spans="3:11" ht="12.75" customHeight="1">
      <c r="C323" s="20">
        <v>318</v>
      </c>
      <c r="D323" s="341" t="s">
        <v>2032</v>
      </c>
      <c r="E323" s="64" t="s">
        <v>2033</v>
      </c>
      <c r="F323" s="341" t="s">
        <v>2034</v>
      </c>
      <c r="K323" s="142"/>
    </row>
    <row r="324" spans="3:11" ht="12.75" customHeight="1">
      <c r="C324" s="20">
        <v>319</v>
      </c>
      <c r="D324" s="341" t="s">
        <v>2049</v>
      </c>
      <c r="E324" s="64" t="s">
        <v>2050</v>
      </c>
      <c r="F324" s="341" t="s">
        <v>2037</v>
      </c>
      <c r="K324" s="142"/>
    </row>
    <row r="325" spans="3:11" ht="12.75" customHeight="1">
      <c r="C325" s="20">
        <v>320</v>
      </c>
      <c r="D325" s="341" t="s">
        <v>2041</v>
      </c>
      <c r="E325" s="64" t="s">
        <v>2042</v>
      </c>
      <c r="F325" s="341" t="s">
        <v>2043</v>
      </c>
      <c r="K325" s="142"/>
    </row>
    <row r="326" spans="3:11" ht="12.75" customHeight="1">
      <c r="C326" s="20">
        <v>321</v>
      </c>
      <c r="D326" s="158" t="s">
        <v>2030</v>
      </c>
      <c r="E326" s="8" t="s">
        <v>2051</v>
      </c>
      <c r="F326" s="158" t="s">
        <v>2030</v>
      </c>
      <c r="K326" s="142"/>
    </row>
    <row r="327" spans="3:11" ht="13.5" customHeight="1" thickBot="1">
      <c r="C327" s="20">
        <v>322</v>
      </c>
      <c r="D327" s="159" t="s">
        <v>117</v>
      </c>
      <c r="E327" s="342" t="s">
        <v>2044</v>
      </c>
      <c r="F327" s="159" t="s">
        <v>2045</v>
      </c>
      <c r="K327" s="142"/>
    </row>
    <row r="328" spans="3:11" ht="13.5" customHeight="1" thickTop="1">
      <c r="C328" s="20">
        <v>323</v>
      </c>
      <c r="D328" s="152" t="s">
        <v>119</v>
      </c>
      <c r="E328" s="64" t="s">
        <v>1959</v>
      </c>
      <c r="F328" s="158" t="s">
        <v>119</v>
      </c>
      <c r="K328" s="142"/>
    </row>
    <row r="329" spans="3:11" ht="15.75" customHeight="1">
      <c r="C329" s="20">
        <v>324</v>
      </c>
      <c r="D329" s="98" t="s">
        <v>2052</v>
      </c>
      <c r="E329" s="99" t="s">
        <v>2053</v>
      </c>
      <c r="F329" s="98" t="s">
        <v>2054</v>
      </c>
      <c r="K329" s="142"/>
    </row>
    <row r="330" spans="3:11" ht="12.75" customHeight="1">
      <c r="C330" s="20">
        <v>325</v>
      </c>
      <c r="D330" s="160" t="s">
        <v>685</v>
      </c>
      <c r="E330" s="64" t="s">
        <v>2055</v>
      </c>
      <c r="F330" s="160" t="s">
        <v>2056</v>
      </c>
      <c r="K330" s="142"/>
    </row>
    <row r="331" spans="3:11" ht="12.75" customHeight="1">
      <c r="C331" s="20">
        <v>326</v>
      </c>
      <c r="D331" s="160" t="s">
        <v>2057</v>
      </c>
      <c r="E331" s="343" t="s">
        <v>2058</v>
      </c>
      <c r="F331" s="160" t="s">
        <v>2059</v>
      </c>
      <c r="K331" s="142"/>
    </row>
    <row r="332" spans="3:11" ht="12.75" customHeight="1">
      <c r="C332" s="20">
        <v>327</v>
      </c>
      <c r="D332" s="160" t="s">
        <v>2060</v>
      </c>
      <c r="E332" s="343" t="s">
        <v>2061</v>
      </c>
      <c r="F332" s="160" t="s">
        <v>2062</v>
      </c>
      <c r="K332" s="142"/>
    </row>
    <row r="333" spans="3:11" ht="13.5" customHeight="1" thickBot="1">
      <c r="C333" s="20">
        <v>328</v>
      </c>
      <c r="D333" s="159" t="s">
        <v>2063</v>
      </c>
      <c r="E333" s="342" t="s">
        <v>2064</v>
      </c>
      <c r="F333" s="159" t="s">
        <v>2065</v>
      </c>
      <c r="K333" s="142"/>
    </row>
    <row r="334" spans="3:11" ht="13.5" customHeight="1" thickTop="1">
      <c r="C334" s="20">
        <v>329</v>
      </c>
      <c r="D334" s="152" t="s">
        <v>119</v>
      </c>
      <c r="E334" s="64" t="s">
        <v>1959</v>
      </c>
      <c r="F334" s="158" t="s">
        <v>119</v>
      </c>
      <c r="K334" s="142"/>
    </row>
    <row r="335" spans="3:11" ht="19.5" customHeight="1">
      <c r="C335" s="20">
        <v>330</v>
      </c>
      <c r="D335" s="95" t="s">
        <v>2066</v>
      </c>
      <c r="E335" s="62" t="s">
        <v>2067</v>
      </c>
      <c r="F335" s="95" t="s">
        <v>2068</v>
      </c>
      <c r="K335" s="142"/>
    </row>
    <row r="336" spans="3:11" ht="12.75" customHeight="1">
      <c r="C336" s="20">
        <v>331</v>
      </c>
      <c r="D336" s="160" t="s">
        <v>2069</v>
      </c>
      <c r="E336" s="64" t="s">
        <v>2070</v>
      </c>
      <c r="F336" s="160" t="s">
        <v>2071</v>
      </c>
      <c r="K336" s="142"/>
    </row>
    <row r="337" spans="3:11" ht="12.75" customHeight="1">
      <c r="C337" s="20">
        <v>332</v>
      </c>
      <c r="D337" s="160" t="s">
        <v>2072</v>
      </c>
      <c r="E337" s="343" t="s">
        <v>2073</v>
      </c>
      <c r="F337" s="160" t="s">
        <v>2074</v>
      </c>
      <c r="K337" s="142"/>
    </row>
    <row r="338" spans="3:11" ht="12.75" customHeight="1">
      <c r="C338" s="20">
        <v>333</v>
      </c>
      <c r="D338" s="344" t="s">
        <v>2075</v>
      </c>
      <c r="E338" s="64" t="s">
        <v>2076</v>
      </c>
      <c r="F338" s="344" t="s">
        <v>2077</v>
      </c>
      <c r="K338" s="142"/>
    </row>
    <row r="339" spans="3:11" ht="12.75" customHeight="1">
      <c r="C339" s="20">
        <v>334</v>
      </c>
      <c r="D339" s="160" t="s">
        <v>2078</v>
      </c>
      <c r="E339" s="64" t="s">
        <v>2079</v>
      </c>
      <c r="F339" s="160" t="s">
        <v>2080</v>
      </c>
      <c r="K339" s="142"/>
    </row>
    <row r="340" spans="3:11" ht="13.5" customHeight="1" thickBot="1">
      <c r="C340" s="20">
        <v>335</v>
      </c>
      <c r="D340" s="159" t="s">
        <v>1988</v>
      </c>
      <c r="E340" s="342" t="s">
        <v>1989</v>
      </c>
      <c r="F340" s="159" t="s">
        <v>1990</v>
      </c>
      <c r="K340" s="142"/>
    </row>
    <row r="341" spans="3:11" ht="13.5" customHeight="1" thickTop="1">
      <c r="C341" s="20">
        <v>336</v>
      </c>
      <c r="D341" s="152" t="s">
        <v>119</v>
      </c>
      <c r="E341" s="64" t="s">
        <v>1959</v>
      </c>
      <c r="F341" s="158" t="s">
        <v>119</v>
      </c>
      <c r="K341" s="142"/>
    </row>
    <row r="342" spans="3:11" ht="12.75" customHeight="1">
      <c r="C342" s="20">
        <v>337</v>
      </c>
      <c r="D342" s="68" t="s">
        <v>2081</v>
      </c>
      <c r="E342" s="68" t="s">
        <v>2082</v>
      </c>
      <c r="F342" s="68" t="s">
        <v>2083</v>
      </c>
      <c r="K342" s="142"/>
    </row>
    <row r="343" spans="3:11" ht="12.75" customHeight="1">
      <c r="C343" s="20">
        <v>338</v>
      </c>
      <c r="D343" s="8" t="s">
        <v>2084</v>
      </c>
      <c r="E343" s="8" t="s">
        <v>2085</v>
      </c>
      <c r="F343" s="345" t="s">
        <v>2086</v>
      </c>
      <c r="K343" s="142"/>
    </row>
    <row r="344" spans="3:11" ht="38.25">
      <c r="C344" s="20">
        <v>339</v>
      </c>
      <c r="D344" s="8" t="s">
        <v>2087</v>
      </c>
      <c r="E344" s="8" t="s">
        <v>2088</v>
      </c>
      <c r="F344" s="346" t="s">
        <v>2089</v>
      </c>
      <c r="K344" s="142"/>
    </row>
    <row r="345" spans="3:11" ht="12.75" customHeight="1">
      <c r="C345" s="20">
        <v>340</v>
      </c>
      <c r="D345" s="8" t="s">
        <v>2090</v>
      </c>
      <c r="E345" s="8" t="s">
        <v>2091</v>
      </c>
      <c r="F345" s="346" t="s">
        <v>2092</v>
      </c>
      <c r="K345" s="142"/>
    </row>
    <row r="346" spans="3:11" ht="12.75" customHeight="1">
      <c r="C346" s="20">
        <v>341</v>
      </c>
      <c r="D346" s="346"/>
      <c r="E346" s="347"/>
      <c r="F346" s="346"/>
      <c r="K346" s="142"/>
    </row>
    <row r="347" spans="3:11" ht="12.75" customHeight="1">
      <c r="C347" s="20">
        <v>342</v>
      </c>
      <c r="D347" s="8" t="s">
        <v>2093</v>
      </c>
      <c r="E347" s="8" t="s">
        <v>2094</v>
      </c>
      <c r="F347" s="346" t="s">
        <v>2095</v>
      </c>
      <c r="K347" s="142"/>
    </row>
    <row r="348" spans="3:11" ht="13.5" customHeight="1" thickBot="1">
      <c r="C348" s="20">
        <v>343</v>
      </c>
      <c r="D348" s="8" t="s">
        <v>2096</v>
      </c>
      <c r="E348" s="348" t="s">
        <v>2097</v>
      </c>
      <c r="F348" s="349" t="s">
        <v>2098</v>
      </c>
      <c r="K348" s="142"/>
    </row>
    <row r="349" spans="3:11" ht="13.5" customHeight="1" thickTop="1">
      <c r="C349" s="20">
        <v>344</v>
      </c>
      <c r="D349" s="152" t="s">
        <v>119</v>
      </c>
      <c r="E349" s="64" t="s">
        <v>1959</v>
      </c>
      <c r="F349" s="158" t="s">
        <v>119</v>
      </c>
      <c r="K349" s="142"/>
    </row>
    <row r="350" spans="3:11" ht="12.75" customHeight="1">
      <c r="C350" s="20">
        <v>345</v>
      </c>
      <c r="D350" s="68" t="s">
        <v>2099</v>
      </c>
      <c r="E350" s="68" t="s">
        <v>2100</v>
      </c>
      <c r="F350" s="68" t="s">
        <v>2101</v>
      </c>
      <c r="K350" s="142"/>
    </row>
    <row r="351" spans="3:11" ht="12.75" customHeight="1">
      <c r="C351" s="20">
        <v>346</v>
      </c>
      <c r="D351" s="45" t="s">
        <v>2102</v>
      </c>
      <c r="E351" s="7" t="s">
        <v>2103</v>
      </c>
      <c r="F351" s="45" t="s">
        <v>2104</v>
      </c>
      <c r="K351" s="142"/>
    </row>
    <row r="352" spans="3:11" ht="31.5" customHeight="1">
      <c r="C352" s="20">
        <v>347</v>
      </c>
      <c r="D352" s="341" t="s">
        <v>2105</v>
      </c>
      <c r="E352" s="315" t="s">
        <v>2106</v>
      </c>
      <c r="F352" s="341" t="s">
        <v>2107</v>
      </c>
      <c r="K352" s="142"/>
    </row>
    <row r="353" spans="3:11" ht="30" customHeight="1">
      <c r="C353" s="20">
        <v>348</v>
      </c>
      <c r="D353" s="160" t="s">
        <v>2108</v>
      </c>
      <c r="E353" s="8" t="s">
        <v>2109</v>
      </c>
      <c r="F353" s="341" t="s">
        <v>2110</v>
      </c>
      <c r="K353" s="142"/>
    </row>
    <row r="354" spans="3:11" ht="31.5" customHeight="1">
      <c r="C354" s="20">
        <v>349</v>
      </c>
      <c r="D354" s="160" t="s">
        <v>2111</v>
      </c>
      <c r="E354" s="8" t="s">
        <v>2112</v>
      </c>
      <c r="F354" s="341" t="s">
        <v>2113</v>
      </c>
      <c r="K354" s="142"/>
    </row>
    <row r="355" spans="3:11" ht="27.75" customHeight="1">
      <c r="C355" s="20">
        <v>350</v>
      </c>
      <c r="D355" s="160" t="s">
        <v>2114</v>
      </c>
      <c r="E355" s="8" t="s">
        <v>2115</v>
      </c>
      <c r="F355" s="341" t="s">
        <v>2116</v>
      </c>
      <c r="K355" s="142"/>
    </row>
    <row r="356" spans="3:11" ht="12.75" customHeight="1">
      <c r="C356" s="20">
        <v>351</v>
      </c>
      <c r="D356" s="160" t="s">
        <v>2117</v>
      </c>
      <c r="E356" s="8" t="s">
        <v>2118</v>
      </c>
      <c r="F356" s="341" t="s">
        <v>2119</v>
      </c>
      <c r="K356" s="142"/>
    </row>
    <row r="357" spans="3:11" ht="13.5" customHeight="1" thickBot="1">
      <c r="C357" s="20">
        <v>352</v>
      </c>
      <c r="D357" s="159" t="s">
        <v>2120</v>
      </c>
      <c r="E357" s="350" t="s">
        <v>2121</v>
      </c>
      <c r="F357" s="159" t="s">
        <v>2122</v>
      </c>
      <c r="K357" s="142"/>
    </row>
    <row r="358" spans="3:11" ht="13.5" customHeight="1" thickTop="1">
      <c r="C358" s="20">
        <v>353</v>
      </c>
      <c r="D358" s="152" t="s">
        <v>119</v>
      </c>
      <c r="E358" s="64" t="s">
        <v>1959</v>
      </c>
      <c r="F358" s="158" t="s">
        <v>119</v>
      </c>
      <c r="K358" s="142"/>
    </row>
    <row r="359" spans="3:11" ht="19.5" customHeight="1">
      <c r="C359" s="20">
        <v>354</v>
      </c>
      <c r="D359" s="100" t="s">
        <v>2123</v>
      </c>
      <c r="E359" s="101" t="s">
        <v>2124</v>
      </c>
      <c r="F359" s="100" t="s">
        <v>2125</v>
      </c>
      <c r="K359" s="142"/>
    </row>
    <row r="360" spans="3:11" ht="12.75" customHeight="1">
      <c r="C360" s="20">
        <v>355</v>
      </c>
      <c r="D360" s="147" t="s">
        <v>2126</v>
      </c>
      <c r="E360" s="59" t="s">
        <v>2127</v>
      </c>
      <c r="F360" s="219" t="s">
        <v>2128</v>
      </c>
      <c r="K360" s="142"/>
    </row>
    <row r="361" spans="3:11" ht="12.75" customHeight="1">
      <c r="C361" s="20">
        <v>356</v>
      </c>
      <c r="D361" s="147" t="s">
        <v>2129</v>
      </c>
      <c r="E361" s="59" t="s">
        <v>2130</v>
      </c>
      <c r="F361" s="219" t="s">
        <v>2131</v>
      </c>
      <c r="K361" s="142"/>
    </row>
    <row r="362" spans="3:11" ht="12.75" customHeight="1">
      <c r="C362" s="20">
        <v>357</v>
      </c>
      <c r="D362" s="147" t="s">
        <v>2132</v>
      </c>
      <c r="E362" s="59" t="s">
        <v>2133</v>
      </c>
      <c r="F362" s="219" t="s">
        <v>2134</v>
      </c>
      <c r="K362" s="142"/>
    </row>
    <row r="363" spans="3:11" ht="25.5">
      <c r="C363" s="20">
        <v>358</v>
      </c>
      <c r="D363" s="147" t="s">
        <v>2135</v>
      </c>
      <c r="E363" s="59" t="s">
        <v>2136</v>
      </c>
      <c r="F363" s="219" t="s">
        <v>2137</v>
      </c>
      <c r="K363" s="142"/>
    </row>
    <row r="364" spans="3:11" ht="12.75" customHeight="1">
      <c r="C364" s="20">
        <v>359</v>
      </c>
      <c r="D364" s="147" t="s">
        <v>2138</v>
      </c>
      <c r="E364" s="59" t="s">
        <v>2139</v>
      </c>
      <c r="F364" s="219" t="s">
        <v>2140</v>
      </c>
      <c r="K364" s="142"/>
    </row>
    <row r="365" spans="3:11" ht="13.5" customHeight="1" thickBot="1">
      <c r="C365" s="20">
        <v>360</v>
      </c>
      <c r="D365" s="351" t="s">
        <v>2141</v>
      </c>
      <c r="E365" s="352" t="s">
        <v>2142</v>
      </c>
      <c r="F365" s="219" t="s">
        <v>2143</v>
      </c>
      <c r="K365" s="142"/>
    </row>
    <row r="366" spans="3:11" ht="13.5" thickTop="1">
      <c r="C366" s="20">
        <v>361</v>
      </c>
      <c r="D366" s="161" t="s">
        <v>119</v>
      </c>
      <c r="E366" s="353" t="s">
        <v>1959</v>
      </c>
      <c r="F366" s="230" t="s">
        <v>119</v>
      </c>
      <c r="K366" s="142"/>
    </row>
    <row r="367" spans="3:11" ht="19.5" customHeight="1">
      <c r="C367" s="20">
        <v>362</v>
      </c>
      <c r="D367" s="95" t="s">
        <v>2144</v>
      </c>
      <c r="E367" s="62" t="s">
        <v>2145</v>
      </c>
      <c r="F367" s="95" t="s">
        <v>2146</v>
      </c>
      <c r="K367" s="142"/>
    </row>
    <row r="368" spans="3:11" ht="12.75" customHeight="1">
      <c r="C368" s="20">
        <v>363</v>
      </c>
      <c r="D368" s="160" t="s">
        <v>2147</v>
      </c>
      <c r="E368" s="8" t="s">
        <v>2148</v>
      </c>
      <c r="F368" s="160" t="s">
        <v>2149</v>
      </c>
      <c r="K368" s="142"/>
    </row>
    <row r="369" spans="3:11" ht="12.75" customHeight="1">
      <c r="C369" s="20">
        <v>364</v>
      </c>
      <c r="D369" s="344" t="s">
        <v>2150</v>
      </c>
      <c r="E369" s="8" t="s">
        <v>2151</v>
      </c>
      <c r="F369" s="344" t="s">
        <v>2152</v>
      </c>
      <c r="K369" s="142"/>
    </row>
    <row r="370" spans="3:11" ht="13.5" customHeight="1" thickBot="1">
      <c r="C370" s="20">
        <v>365</v>
      </c>
      <c r="D370" s="349" t="s">
        <v>2153</v>
      </c>
      <c r="E370" s="8" t="s">
        <v>2154</v>
      </c>
      <c r="F370" s="349" t="s">
        <v>2155</v>
      </c>
      <c r="K370" s="142"/>
    </row>
    <row r="371" spans="3:11" ht="13.5" customHeight="1" thickTop="1">
      <c r="C371" s="20">
        <v>366</v>
      </c>
      <c r="D371" s="152" t="s">
        <v>119</v>
      </c>
      <c r="E371" s="64" t="s">
        <v>1959</v>
      </c>
      <c r="F371" s="158" t="s">
        <v>119</v>
      </c>
      <c r="K371" s="142"/>
    </row>
    <row r="372" spans="3:11" ht="19.5" customHeight="1">
      <c r="C372" s="20">
        <v>367</v>
      </c>
      <c r="D372" s="95" t="s">
        <v>2156</v>
      </c>
      <c r="E372" s="62" t="s">
        <v>2157</v>
      </c>
      <c r="F372" s="95" t="s">
        <v>2158</v>
      </c>
      <c r="K372" s="142"/>
    </row>
    <row r="373" spans="3:11" ht="12.75" customHeight="1">
      <c r="C373" s="20">
        <v>368</v>
      </c>
      <c r="D373" s="157" t="s">
        <v>119</v>
      </c>
      <c r="E373" s="64" t="s">
        <v>1959</v>
      </c>
      <c r="F373" s="229" t="s">
        <v>119</v>
      </c>
      <c r="K373" s="142"/>
    </row>
    <row r="374" spans="3:11" ht="13.5" thickBot="1">
      <c r="C374" s="20">
        <v>369</v>
      </c>
      <c r="D374" s="143"/>
      <c r="E374" s="144"/>
      <c r="F374" s="143"/>
      <c r="H374" s="144"/>
      <c r="I374" s="144"/>
      <c r="J374" s="144"/>
      <c r="K374" s="145"/>
    </row>
    <row r="375" spans="3:11" ht="39">
      <c r="C375" s="20">
        <v>370</v>
      </c>
      <c r="D375" s="102" t="s">
        <v>2159</v>
      </c>
      <c r="E375" s="103" t="s">
        <v>2160</v>
      </c>
      <c r="F375" s="95" t="s">
        <v>2161</v>
      </c>
      <c r="K375" s="142"/>
    </row>
    <row r="376" spans="3:11">
      <c r="C376" s="20">
        <v>371</v>
      </c>
      <c r="D376" s="147"/>
      <c r="E376" s="59"/>
      <c r="K376" s="142"/>
    </row>
    <row r="377" spans="3:11">
      <c r="C377" s="20">
        <v>372</v>
      </c>
      <c r="D377" s="39" t="s">
        <v>1877</v>
      </c>
      <c r="E377" s="1" t="s">
        <v>1878</v>
      </c>
      <c r="F377" s="222" t="s">
        <v>1879</v>
      </c>
      <c r="K377" s="142"/>
    </row>
    <row r="378" spans="3:11">
      <c r="C378" s="20">
        <v>373</v>
      </c>
      <c r="D378" s="77" t="s">
        <v>2162</v>
      </c>
      <c r="E378" s="78" t="s">
        <v>2163</v>
      </c>
      <c r="F378" s="86" t="s">
        <v>2164</v>
      </c>
      <c r="K378" s="142"/>
    </row>
    <row r="379" spans="3:11">
      <c r="C379" s="20">
        <v>374</v>
      </c>
      <c r="D379" s="79" t="s">
        <v>1881</v>
      </c>
      <c r="E379" s="80" t="s">
        <v>1882</v>
      </c>
      <c r="F379" s="133" t="s">
        <v>1883</v>
      </c>
      <c r="K379" s="142"/>
    </row>
    <row r="380" spans="3:11">
      <c r="C380" s="20">
        <v>375</v>
      </c>
      <c r="D380" s="79" t="s">
        <v>2165</v>
      </c>
      <c r="E380" s="80" t="s">
        <v>2166</v>
      </c>
      <c r="F380" s="133" t="s">
        <v>1886</v>
      </c>
      <c r="K380" s="142"/>
    </row>
    <row r="381" spans="3:11">
      <c r="C381" s="20">
        <v>376</v>
      </c>
      <c r="D381" s="79"/>
      <c r="E381" s="80"/>
      <c r="F381" s="133"/>
      <c r="K381" s="142"/>
    </row>
    <row r="382" spans="3:11">
      <c r="C382" s="20">
        <v>377</v>
      </c>
      <c r="D382" s="79" t="s">
        <v>1887</v>
      </c>
      <c r="E382" s="80" t="s">
        <v>2167</v>
      </c>
      <c r="F382" s="133" t="s">
        <v>1889</v>
      </c>
      <c r="K382" s="142"/>
    </row>
    <row r="383" spans="3:11">
      <c r="C383" s="20">
        <v>378</v>
      </c>
      <c r="D383" s="79" t="s">
        <v>1890</v>
      </c>
      <c r="E383" s="80" t="s">
        <v>2168</v>
      </c>
      <c r="F383" s="133" t="s">
        <v>1892</v>
      </c>
      <c r="K383" s="142"/>
    </row>
    <row r="384" spans="3:11">
      <c r="C384" s="20">
        <v>379</v>
      </c>
      <c r="D384" s="79" t="s">
        <v>1893</v>
      </c>
      <c r="E384" s="80" t="s">
        <v>1894</v>
      </c>
      <c r="F384" s="133" t="s">
        <v>1895</v>
      </c>
      <c r="K384" s="142"/>
    </row>
    <row r="385" spans="3:11">
      <c r="C385" s="20">
        <v>380</v>
      </c>
      <c r="D385" s="79" t="s">
        <v>1896</v>
      </c>
      <c r="E385" s="80" t="s">
        <v>1897</v>
      </c>
      <c r="F385" s="133" t="s">
        <v>1898</v>
      </c>
      <c r="K385" s="142"/>
    </row>
    <row r="386" spans="3:11">
      <c r="C386" s="20">
        <v>381</v>
      </c>
      <c r="D386" s="79" t="s">
        <v>1899</v>
      </c>
      <c r="E386" s="80" t="s">
        <v>1900</v>
      </c>
      <c r="F386" s="133" t="s">
        <v>1901</v>
      </c>
      <c r="K386" s="142"/>
    </row>
    <row r="387" spans="3:11">
      <c r="C387" s="20">
        <v>382</v>
      </c>
      <c r="D387" s="79"/>
      <c r="E387" s="80"/>
      <c r="F387" s="133"/>
      <c r="K387" s="142"/>
    </row>
    <row r="388" spans="3:11">
      <c r="C388" s="20">
        <v>383</v>
      </c>
      <c r="D388" s="79" t="s">
        <v>2169</v>
      </c>
      <c r="E388" s="80" t="s">
        <v>2170</v>
      </c>
      <c r="F388" s="133" t="s">
        <v>2171</v>
      </c>
      <c r="K388" s="142"/>
    </row>
    <row r="389" spans="3:11" ht="25.5">
      <c r="C389" s="20">
        <v>384</v>
      </c>
      <c r="D389" s="79" t="s">
        <v>2172</v>
      </c>
      <c r="E389" s="306" t="s">
        <v>2173</v>
      </c>
      <c r="F389" s="133" t="s">
        <v>2174</v>
      </c>
      <c r="K389" s="142"/>
    </row>
    <row r="390" spans="3:11">
      <c r="C390" s="20">
        <v>385</v>
      </c>
      <c r="D390" s="79" t="s">
        <v>2175</v>
      </c>
      <c r="E390" s="80" t="s">
        <v>2176</v>
      </c>
      <c r="F390" s="133" t="s">
        <v>1907</v>
      </c>
      <c r="K390" s="142"/>
    </row>
    <row r="391" spans="3:11">
      <c r="C391" s="20">
        <v>386</v>
      </c>
      <c r="D391" s="79"/>
      <c r="E391" s="104"/>
      <c r="F391" s="133"/>
      <c r="K391" s="142"/>
    </row>
    <row r="392" spans="3:11" ht="25.5">
      <c r="C392" s="20">
        <v>387</v>
      </c>
      <c r="D392" s="41" t="s">
        <v>1908</v>
      </c>
      <c r="E392" s="25" t="s">
        <v>2177</v>
      </c>
      <c r="F392" s="133" t="s">
        <v>1910</v>
      </c>
      <c r="K392" s="142"/>
    </row>
    <row r="393" spans="3:11" ht="25.5">
      <c r="C393" s="20">
        <v>388</v>
      </c>
      <c r="D393" s="79" t="s">
        <v>1911</v>
      </c>
      <c r="E393" s="104" t="s">
        <v>1912</v>
      </c>
      <c r="F393" s="133" t="s">
        <v>1913</v>
      </c>
      <c r="K393" s="142"/>
    </row>
    <row r="394" spans="3:11" ht="38.25">
      <c r="C394" s="20">
        <v>389</v>
      </c>
      <c r="D394" s="133" t="s">
        <v>1914</v>
      </c>
      <c r="E394" s="260" t="s">
        <v>2178</v>
      </c>
      <c r="F394" s="133" t="s">
        <v>1916</v>
      </c>
      <c r="K394" s="142"/>
    </row>
    <row r="395" spans="3:11">
      <c r="C395" s="20">
        <v>390</v>
      </c>
      <c r="D395" s="148"/>
      <c r="E395" s="260"/>
      <c r="F395" s="133"/>
      <c r="K395" s="142"/>
    </row>
    <row r="396" spans="3:11" ht="25.5">
      <c r="C396" s="20">
        <v>391</v>
      </c>
      <c r="D396" s="41" t="s">
        <v>2179</v>
      </c>
      <c r="E396" s="25" t="s">
        <v>1920</v>
      </c>
      <c r="F396" s="38" t="s">
        <v>1921</v>
      </c>
      <c r="K396" s="142"/>
    </row>
    <row r="397" spans="3:11">
      <c r="C397" s="20">
        <v>392</v>
      </c>
      <c r="D397" s="330" t="s">
        <v>1922</v>
      </c>
      <c r="E397" s="104" t="s">
        <v>1923</v>
      </c>
      <c r="F397" s="32" t="s">
        <v>1924</v>
      </c>
      <c r="K397" s="142"/>
    </row>
    <row r="398" spans="3:11" ht="38.25">
      <c r="C398" s="20">
        <v>393</v>
      </c>
      <c r="D398" s="133" t="s">
        <v>1914</v>
      </c>
      <c r="E398" s="260" t="s">
        <v>1925</v>
      </c>
      <c r="F398" s="133" t="s">
        <v>1916</v>
      </c>
      <c r="K398" s="142"/>
    </row>
    <row r="399" spans="3:11" ht="51">
      <c r="C399" s="20">
        <v>394</v>
      </c>
      <c r="D399" s="133" t="s">
        <v>1926</v>
      </c>
      <c r="E399" s="260" t="s">
        <v>1927</v>
      </c>
      <c r="F399" s="133" t="s">
        <v>1928</v>
      </c>
      <c r="K399" s="142"/>
    </row>
    <row r="400" spans="3:11">
      <c r="C400" s="20">
        <v>395</v>
      </c>
      <c r="D400" s="105"/>
      <c r="E400" s="106"/>
      <c r="K400" s="142"/>
    </row>
    <row r="401" spans="3:11">
      <c r="C401" s="20">
        <v>396</v>
      </c>
      <c r="D401" s="40" t="s">
        <v>1929</v>
      </c>
      <c r="E401" s="16" t="s">
        <v>1930</v>
      </c>
      <c r="F401" s="223" t="s">
        <v>1931</v>
      </c>
      <c r="K401" s="142"/>
    </row>
    <row r="402" spans="3:11" ht="51">
      <c r="C402" s="20">
        <v>397</v>
      </c>
      <c r="D402" s="149" t="s">
        <v>1935</v>
      </c>
      <c r="E402" s="331" t="s">
        <v>1936</v>
      </c>
      <c r="F402" s="149" t="s">
        <v>2180</v>
      </c>
      <c r="K402" s="142"/>
    </row>
    <row r="403" spans="3:11" ht="89.25">
      <c r="C403" s="20">
        <v>398</v>
      </c>
      <c r="D403" s="149" t="s">
        <v>2181</v>
      </c>
      <c r="E403" s="317" t="s">
        <v>2182</v>
      </c>
      <c r="F403" s="149" t="s">
        <v>2183</v>
      </c>
      <c r="K403" s="142"/>
    </row>
    <row r="404" spans="3:11" ht="38.25">
      <c r="C404" s="20">
        <v>399</v>
      </c>
      <c r="D404" s="149" t="s">
        <v>2184</v>
      </c>
      <c r="E404" s="331" t="s">
        <v>2185</v>
      </c>
      <c r="F404" s="149" t="s">
        <v>2186</v>
      </c>
      <c r="K404" s="142"/>
    </row>
    <row r="405" spans="3:11" ht="38.25">
      <c r="C405" s="20">
        <v>400</v>
      </c>
      <c r="D405" s="149" t="s">
        <v>2187</v>
      </c>
      <c r="E405" s="331" t="s">
        <v>2188</v>
      </c>
      <c r="F405" s="354" t="s">
        <v>1946</v>
      </c>
      <c r="K405" s="142"/>
    </row>
    <row r="406" spans="3:11" ht="51">
      <c r="C406" s="20">
        <v>401</v>
      </c>
      <c r="D406" s="354" t="s">
        <v>1947</v>
      </c>
      <c r="E406" s="333" t="s">
        <v>1948</v>
      </c>
      <c r="F406" s="332" t="s">
        <v>1949</v>
      </c>
      <c r="K406" s="142"/>
    </row>
    <row r="407" spans="3:11" ht="38.25">
      <c r="C407" s="20">
        <v>402</v>
      </c>
      <c r="D407" s="332" t="s">
        <v>2189</v>
      </c>
      <c r="E407" s="333" t="s">
        <v>2190</v>
      </c>
      <c r="F407" s="332" t="s">
        <v>2191</v>
      </c>
      <c r="K407" s="142"/>
    </row>
    <row r="408" spans="3:11" ht="102">
      <c r="C408" s="20">
        <v>403</v>
      </c>
      <c r="D408" s="332" t="s">
        <v>2192</v>
      </c>
      <c r="E408" s="355" t="s">
        <v>2193</v>
      </c>
      <c r="F408" s="332" t="s">
        <v>2194</v>
      </c>
      <c r="K408" s="142"/>
    </row>
    <row r="409" spans="3:11">
      <c r="C409" s="20">
        <v>404</v>
      </c>
      <c r="D409" s="146"/>
      <c r="E409" s="64"/>
      <c r="K409" s="142"/>
    </row>
    <row r="410" spans="3:11" ht="19.5">
      <c r="C410" s="20">
        <v>405</v>
      </c>
      <c r="D410" s="107" t="s">
        <v>2195</v>
      </c>
      <c r="E410" s="63" t="s">
        <v>2196</v>
      </c>
      <c r="F410" s="107" t="s">
        <v>2197</v>
      </c>
      <c r="K410" s="142"/>
    </row>
    <row r="411" spans="3:11">
      <c r="C411" s="20">
        <v>406</v>
      </c>
      <c r="D411" s="46" t="s">
        <v>2198</v>
      </c>
      <c r="E411" s="2" t="s">
        <v>1959</v>
      </c>
      <c r="F411" s="46" t="s">
        <v>2199</v>
      </c>
      <c r="K411" s="142"/>
    </row>
    <row r="412" spans="3:11">
      <c r="C412" s="20">
        <v>407</v>
      </c>
      <c r="D412" s="147" t="s">
        <v>119</v>
      </c>
      <c r="E412" s="59" t="s">
        <v>1959</v>
      </c>
      <c r="F412" s="219" t="s">
        <v>119</v>
      </c>
      <c r="K412" s="142"/>
    </row>
    <row r="413" spans="3:11" ht="19.5">
      <c r="C413" s="20">
        <v>408</v>
      </c>
      <c r="D413" s="107" t="s">
        <v>2200</v>
      </c>
      <c r="E413" s="63" t="s">
        <v>2201</v>
      </c>
      <c r="F413" s="107" t="s">
        <v>2202</v>
      </c>
      <c r="K413" s="142"/>
    </row>
    <row r="414" spans="3:11" ht="12.75" customHeight="1">
      <c r="C414" s="20">
        <v>409</v>
      </c>
      <c r="D414" s="46" t="s">
        <v>2203</v>
      </c>
      <c r="E414" s="2" t="s">
        <v>2204</v>
      </c>
      <c r="F414" s="46" t="s">
        <v>2205</v>
      </c>
      <c r="K414" s="142"/>
    </row>
    <row r="415" spans="3:11" ht="12.75" customHeight="1">
      <c r="C415" s="20">
        <v>410</v>
      </c>
      <c r="D415" s="147" t="s">
        <v>119</v>
      </c>
      <c r="E415" s="64" t="s">
        <v>1959</v>
      </c>
      <c r="F415" s="219" t="s">
        <v>119</v>
      </c>
      <c r="K415" s="142"/>
    </row>
    <row r="416" spans="3:11" ht="19.5">
      <c r="C416" s="20">
        <v>411</v>
      </c>
      <c r="D416" s="107" t="s">
        <v>2206</v>
      </c>
      <c r="E416" s="63" t="s">
        <v>2207</v>
      </c>
      <c r="F416" s="107" t="s">
        <v>2208</v>
      </c>
      <c r="K416" s="142"/>
    </row>
    <row r="417" spans="3:11" ht="12.75" customHeight="1">
      <c r="C417" s="20">
        <v>412</v>
      </c>
      <c r="D417" s="46" t="s">
        <v>2209</v>
      </c>
      <c r="E417" s="2" t="s">
        <v>2210</v>
      </c>
      <c r="F417" s="46" t="s">
        <v>2211</v>
      </c>
      <c r="K417" s="142"/>
    </row>
    <row r="418" spans="3:11" ht="12.75" customHeight="1">
      <c r="C418" s="20">
        <v>413</v>
      </c>
      <c r="D418" s="147" t="s">
        <v>119</v>
      </c>
      <c r="E418" s="64" t="s">
        <v>1959</v>
      </c>
      <c r="F418" s="219" t="s">
        <v>119</v>
      </c>
      <c r="K418" s="142"/>
    </row>
    <row r="419" spans="3:11" ht="19.5">
      <c r="C419" s="20">
        <v>414</v>
      </c>
      <c r="D419" s="107" t="s">
        <v>2212</v>
      </c>
      <c r="E419" s="63" t="s">
        <v>2213</v>
      </c>
      <c r="F419" s="107" t="s">
        <v>2214</v>
      </c>
      <c r="K419" s="142"/>
    </row>
    <row r="420" spans="3:11" ht="12.75" customHeight="1">
      <c r="C420" s="20">
        <v>415</v>
      </c>
      <c r="D420" s="46" t="s">
        <v>2215</v>
      </c>
      <c r="E420" s="2" t="s">
        <v>2216</v>
      </c>
      <c r="F420" s="46" t="s">
        <v>2217</v>
      </c>
      <c r="K420" s="142"/>
    </row>
    <row r="421" spans="3:11" ht="12.75" customHeight="1">
      <c r="C421" s="20">
        <v>416</v>
      </c>
      <c r="D421" s="147" t="s">
        <v>119</v>
      </c>
      <c r="E421" s="64" t="s">
        <v>1959</v>
      </c>
      <c r="F421" s="219" t="s">
        <v>119</v>
      </c>
      <c r="K421" s="142"/>
    </row>
    <row r="422" spans="3:11" ht="19.5">
      <c r="C422" s="20">
        <v>417</v>
      </c>
      <c r="D422" s="107" t="s">
        <v>2218</v>
      </c>
      <c r="E422" s="63" t="s">
        <v>2219</v>
      </c>
      <c r="F422" s="107" t="s">
        <v>2220</v>
      </c>
      <c r="K422" s="142"/>
    </row>
    <row r="423" spans="3:11" ht="12.75" customHeight="1">
      <c r="C423" s="20">
        <v>418</v>
      </c>
      <c r="D423" s="46" t="s">
        <v>2221</v>
      </c>
      <c r="E423" s="2" t="s">
        <v>2222</v>
      </c>
      <c r="F423" s="46" t="s">
        <v>2223</v>
      </c>
      <c r="K423" s="142"/>
    </row>
    <row r="424" spans="3:11" ht="12.75" customHeight="1">
      <c r="C424" s="20">
        <v>419</v>
      </c>
      <c r="D424" s="147" t="s">
        <v>119</v>
      </c>
      <c r="E424" s="64" t="s">
        <v>1959</v>
      </c>
      <c r="F424" s="219" t="s">
        <v>119</v>
      </c>
      <c r="K424" s="142"/>
    </row>
    <row r="425" spans="3:11" ht="19.5">
      <c r="C425" s="20">
        <v>420</v>
      </c>
      <c r="D425" s="107" t="s">
        <v>2224</v>
      </c>
      <c r="E425" s="63" t="s">
        <v>2225</v>
      </c>
      <c r="F425" s="107" t="s">
        <v>2226</v>
      </c>
      <c r="K425" s="142"/>
    </row>
    <row r="426" spans="3:11" ht="12.75" customHeight="1">
      <c r="C426" s="20">
        <v>421</v>
      </c>
      <c r="D426" s="46" t="s">
        <v>2227</v>
      </c>
      <c r="E426" s="2" t="s">
        <v>2228</v>
      </c>
      <c r="F426" s="46" t="s">
        <v>2229</v>
      </c>
      <c r="K426" s="142"/>
    </row>
    <row r="427" spans="3:11" ht="12.75" customHeight="1">
      <c r="C427" s="20">
        <v>422</v>
      </c>
      <c r="D427" s="147" t="s">
        <v>119</v>
      </c>
      <c r="E427" s="64" t="s">
        <v>1959</v>
      </c>
      <c r="F427" s="219" t="s">
        <v>119</v>
      </c>
      <c r="K427" s="142"/>
    </row>
    <row r="428" spans="3:11" ht="19.5">
      <c r="C428" s="20">
        <v>423</v>
      </c>
      <c r="D428" s="107" t="s">
        <v>2230</v>
      </c>
      <c r="E428" s="63" t="s">
        <v>2231</v>
      </c>
      <c r="F428" s="107" t="s">
        <v>2232</v>
      </c>
      <c r="K428" s="142"/>
    </row>
    <row r="429" spans="3:11" ht="12.75" customHeight="1">
      <c r="C429" s="20">
        <v>424</v>
      </c>
      <c r="D429" s="46" t="s">
        <v>2233</v>
      </c>
      <c r="E429" s="2" t="s">
        <v>2234</v>
      </c>
      <c r="F429" s="46" t="s">
        <v>2235</v>
      </c>
      <c r="K429" s="142"/>
    </row>
    <row r="430" spans="3:11" ht="12.75" customHeight="1">
      <c r="C430" s="20">
        <v>425</v>
      </c>
      <c r="D430" s="147" t="s">
        <v>119</v>
      </c>
      <c r="E430" s="64" t="s">
        <v>1959</v>
      </c>
      <c r="F430" s="219" t="s">
        <v>119</v>
      </c>
      <c r="K430" s="142"/>
    </row>
    <row r="431" spans="3:11" ht="58.5">
      <c r="C431" s="20">
        <v>426</v>
      </c>
      <c r="D431" s="49" t="s">
        <v>2236</v>
      </c>
      <c r="E431" s="95" t="s">
        <v>2237</v>
      </c>
      <c r="F431" s="95" t="s">
        <v>2238</v>
      </c>
      <c r="K431" s="142"/>
    </row>
    <row r="432" spans="3:11" ht="12.75" customHeight="1">
      <c r="C432" s="20">
        <v>427</v>
      </c>
      <c r="D432" s="49" t="s">
        <v>2239</v>
      </c>
      <c r="E432" s="95" t="s">
        <v>2240</v>
      </c>
      <c r="F432" s="95" t="s">
        <v>2241</v>
      </c>
      <c r="K432" s="142"/>
    </row>
    <row r="433" spans="3:11" ht="12.75" customHeight="1">
      <c r="C433" s="20">
        <v>428</v>
      </c>
      <c r="D433" s="147" t="s">
        <v>2242</v>
      </c>
      <c r="E433" s="56" t="s">
        <v>2243</v>
      </c>
      <c r="F433" s="224" t="s">
        <v>2244</v>
      </c>
      <c r="K433" s="142"/>
    </row>
    <row r="434" spans="3:11" ht="19.5">
      <c r="C434" s="20">
        <v>429</v>
      </c>
      <c r="D434" s="107" t="s">
        <v>2245</v>
      </c>
      <c r="E434" s="63" t="s">
        <v>2246</v>
      </c>
      <c r="F434" s="107" t="s">
        <v>2247</v>
      </c>
      <c r="K434" s="142"/>
    </row>
    <row r="435" spans="3:11" ht="12.75" customHeight="1">
      <c r="C435" s="20">
        <v>430</v>
      </c>
      <c r="D435" s="47" t="s">
        <v>2248</v>
      </c>
      <c r="E435" s="29" t="s">
        <v>2249</v>
      </c>
      <c r="F435" s="231" t="s">
        <v>2250</v>
      </c>
      <c r="K435" s="142"/>
    </row>
    <row r="436" spans="3:11" ht="12.75" customHeight="1">
      <c r="C436" s="20">
        <v>431</v>
      </c>
      <c r="D436" s="162" t="s">
        <v>2251</v>
      </c>
      <c r="E436" s="356" t="s">
        <v>2252</v>
      </c>
      <c r="F436" s="160" t="s">
        <v>2253</v>
      </c>
      <c r="K436" s="142"/>
    </row>
    <row r="437" spans="3:11" ht="12.75" customHeight="1">
      <c r="C437" s="20">
        <v>432</v>
      </c>
      <c r="D437" s="163" t="s">
        <v>2254</v>
      </c>
      <c r="E437" s="318" t="s">
        <v>2255</v>
      </c>
      <c r="F437" s="232" t="s">
        <v>2256</v>
      </c>
      <c r="K437" s="142"/>
    </row>
    <row r="438" spans="3:11" ht="12.75" customHeight="1">
      <c r="C438" s="20">
        <v>433</v>
      </c>
      <c r="D438" s="47" t="s">
        <v>2257</v>
      </c>
      <c r="E438" s="29" t="s">
        <v>2258</v>
      </c>
      <c r="F438" s="231" t="s">
        <v>2259</v>
      </c>
      <c r="K438" s="142"/>
    </row>
    <row r="439" spans="3:11" ht="12.75" customHeight="1">
      <c r="C439" s="20">
        <v>434</v>
      </c>
      <c r="D439" s="164" t="s">
        <v>2260</v>
      </c>
      <c r="E439" s="357" t="s">
        <v>2261</v>
      </c>
      <c r="F439" s="232" t="s">
        <v>2262</v>
      </c>
      <c r="K439" s="142"/>
    </row>
    <row r="440" spans="3:11" ht="12.75" customHeight="1">
      <c r="C440" s="20">
        <v>435</v>
      </c>
      <c r="D440" s="164" t="s">
        <v>2263</v>
      </c>
      <c r="E440" s="357" t="s">
        <v>2264</v>
      </c>
      <c r="F440" s="232" t="s">
        <v>2265</v>
      </c>
      <c r="K440" s="142"/>
    </row>
    <row r="441" spans="3:11" ht="12.75" customHeight="1">
      <c r="C441" s="20">
        <v>436</v>
      </c>
      <c r="D441" s="39" t="s">
        <v>2266</v>
      </c>
      <c r="E441" s="1" t="s">
        <v>2267</v>
      </c>
      <c r="F441" s="222" t="s">
        <v>2266</v>
      </c>
      <c r="K441" s="142"/>
    </row>
    <row r="442" spans="3:11" ht="12.75" customHeight="1">
      <c r="C442" s="20">
        <v>437</v>
      </c>
      <c r="D442" s="164" t="s">
        <v>2268</v>
      </c>
      <c r="E442" s="357" t="s">
        <v>2269</v>
      </c>
      <c r="F442" s="232" t="s">
        <v>2270</v>
      </c>
      <c r="K442" s="142"/>
    </row>
    <row r="443" spans="3:11" ht="12.75" customHeight="1">
      <c r="C443" s="20">
        <v>438</v>
      </c>
      <c r="D443" s="164" t="s">
        <v>2271</v>
      </c>
      <c r="E443" s="357" t="s">
        <v>2272</v>
      </c>
      <c r="F443" s="232" t="s">
        <v>2273</v>
      </c>
      <c r="K443" s="142"/>
    </row>
    <row r="444" spans="3:11" ht="12.75" customHeight="1">
      <c r="C444" s="20">
        <v>439</v>
      </c>
      <c r="D444" s="47" t="s">
        <v>2274</v>
      </c>
      <c r="E444" s="29" t="s">
        <v>2275</v>
      </c>
      <c r="F444" s="231" t="s">
        <v>2274</v>
      </c>
      <c r="K444" s="142"/>
    </row>
    <row r="445" spans="3:11" ht="12.75" customHeight="1">
      <c r="C445" s="20">
        <v>440</v>
      </c>
      <c r="D445" s="47" t="s">
        <v>2276</v>
      </c>
      <c r="E445" s="29" t="s">
        <v>2277</v>
      </c>
      <c r="F445" s="231" t="s">
        <v>2278</v>
      </c>
      <c r="K445" s="142"/>
    </row>
    <row r="446" spans="3:11" ht="12.75" customHeight="1">
      <c r="C446" s="20">
        <v>441</v>
      </c>
      <c r="D446" s="163" t="s">
        <v>2279</v>
      </c>
      <c r="E446" s="318" t="s">
        <v>2280</v>
      </c>
      <c r="F446" s="232" t="s">
        <v>2281</v>
      </c>
      <c r="K446" s="142"/>
    </row>
    <row r="447" spans="3:11" ht="12.75" customHeight="1">
      <c r="C447" s="20">
        <v>442</v>
      </c>
      <c r="D447" s="163" t="s">
        <v>2282</v>
      </c>
      <c r="E447" s="318" t="s">
        <v>2283</v>
      </c>
      <c r="F447" s="232" t="s">
        <v>2284</v>
      </c>
      <c r="K447" s="142"/>
    </row>
    <row r="448" spans="3:11" ht="12.75" customHeight="1">
      <c r="C448" s="20">
        <v>443</v>
      </c>
      <c r="D448" s="39" t="s">
        <v>2285</v>
      </c>
      <c r="E448" s="1" t="s">
        <v>2286</v>
      </c>
      <c r="F448" s="222" t="s">
        <v>2287</v>
      </c>
      <c r="K448" s="142"/>
    </row>
    <row r="449" spans="3:11" ht="12.75" customHeight="1">
      <c r="C449" s="20">
        <v>444</v>
      </c>
      <c r="D449" s="39" t="s">
        <v>2288</v>
      </c>
      <c r="E449" s="1" t="s">
        <v>2289</v>
      </c>
      <c r="F449" s="222" t="s">
        <v>2290</v>
      </c>
      <c r="K449" s="142"/>
    </row>
    <row r="450" spans="3:11" ht="13.5" customHeight="1" thickBot="1">
      <c r="C450" s="20">
        <v>445</v>
      </c>
      <c r="D450" s="48" t="s">
        <v>2291</v>
      </c>
      <c r="E450" s="48" t="s">
        <v>2292</v>
      </c>
      <c r="F450" s="233" t="s">
        <v>2293</v>
      </c>
      <c r="K450" s="142"/>
    </row>
    <row r="451" spans="3:11" ht="13.5" customHeight="1" thickTop="1">
      <c r="C451" s="20">
        <v>446</v>
      </c>
      <c r="D451" s="165" t="s">
        <v>119</v>
      </c>
      <c r="E451" s="184" t="s">
        <v>1959</v>
      </c>
      <c r="F451" s="234" t="s">
        <v>119</v>
      </c>
      <c r="K451" s="142"/>
    </row>
    <row r="452" spans="3:11" ht="39">
      <c r="C452" s="20">
        <v>447</v>
      </c>
      <c r="D452" s="100" t="s">
        <v>2294</v>
      </c>
      <c r="E452" s="101" t="s">
        <v>2295</v>
      </c>
      <c r="F452" s="100" t="s">
        <v>2296</v>
      </c>
      <c r="K452" s="142"/>
    </row>
    <row r="453" spans="3:11" ht="12.75" customHeight="1">
      <c r="C453" s="20">
        <v>448</v>
      </c>
      <c r="D453" s="147" t="s">
        <v>2126</v>
      </c>
      <c r="E453" s="59" t="s">
        <v>2297</v>
      </c>
      <c r="F453" s="219" t="s">
        <v>2298</v>
      </c>
      <c r="K453" s="142"/>
    </row>
    <row r="454" spans="3:11" ht="12.75" customHeight="1">
      <c r="C454" s="20">
        <v>449</v>
      </c>
      <c r="D454" s="39" t="s">
        <v>2129</v>
      </c>
      <c r="E454" s="1" t="s">
        <v>2130</v>
      </c>
      <c r="F454" s="222" t="s">
        <v>2131</v>
      </c>
      <c r="K454" s="142"/>
    </row>
    <row r="455" spans="3:11" ht="12.75" customHeight="1">
      <c r="C455" s="20">
        <v>450</v>
      </c>
      <c r="D455" s="39" t="s">
        <v>2299</v>
      </c>
      <c r="E455" s="1" t="s">
        <v>2300</v>
      </c>
      <c r="F455" s="222" t="s">
        <v>2301</v>
      </c>
      <c r="K455" s="142"/>
    </row>
    <row r="456" spans="3:11">
      <c r="C456" s="20">
        <v>451</v>
      </c>
      <c r="D456" s="39" t="s">
        <v>2302</v>
      </c>
      <c r="E456" s="1" t="s">
        <v>2303</v>
      </c>
      <c r="F456" s="222" t="s">
        <v>2304</v>
      </c>
      <c r="K456" s="142"/>
    </row>
    <row r="457" spans="3:11">
      <c r="C457" s="20">
        <v>452</v>
      </c>
      <c r="D457" s="39" t="s">
        <v>2305</v>
      </c>
      <c r="E457" s="59" t="s">
        <v>2306</v>
      </c>
      <c r="F457" s="222" t="s">
        <v>2307</v>
      </c>
      <c r="K457" s="142"/>
    </row>
    <row r="458" spans="3:11" ht="13.5" thickBot="1">
      <c r="C458" s="20">
        <v>453</v>
      </c>
      <c r="D458" s="48" t="s">
        <v>2308</v>
      </c>
      <c r="E458" s="4" t="s">
        <v>2309</v>
      </c>
      <c r="F458" s="233" t="s">
        <v>2310</v>
      </c>
      <c r="K458" s="142"/>
    </row>
    <row r="459" spans="3:11" ht="13.5" thickTop="1">
      <c r="C459" s="20">
        <v>454</v>
      </c>
      <c r="D459" s="161" t="s">
        <v>119</v>
      </c>
      <c r="E459" s="353" t="s">
        <v>1959</v>
      </c>
      <c r="F459" s="230" t="s">
        <v>119</v>
      </c>
      <c r="K459" s="142"/>
    </row>
    <row r="460" spans="3:11" ht="19.5">
      <c r="C460" s="20">
        <v>455</v>
      </c>
      <c r="D460" s="107" t="s">
        <v>2311</v>
      </c>
      <c r="E460" s="63" t="s">
        <v>2312</v>
      </c>
      <c r="F460" s="107" t="s">
        <v>2313</v>
      </c>
      <c r="K460" s="142"/>
    </row>
    <row r="461" spans="3:11" ht="25.5">
      <c r="C461" s="20">
        <v>456</v>
      </c>
      <c r="D461" s="108" t="s">
        <v>2314</v>
      </c>
      <c r="E461" s="8" t="s">
        <v>2315</v>
      </c>
      <c r="F461" s="235" t="s">
        <v>2316</v>
      </c>
      <c r="K461" s="142"/>
    </row>
    <row r="462" spans="3:11" ht="25.5">
      <c r="C462" s="20">
        <v>457</v>
      </c>
      <c r="D462" s="157" t="s">
        <v>2317</v>
      </c>
      <c r="E462" s="64" t="s">
        <v>2318</v>
      </c>
      <c r="F462" s="229" t="s">
        <v>2319</v>
      </c>
      <c r="K462" s="142"/>
    </row>
    <row r="463" spans="3:11">
      <c r="C463" s="20">
        <v>458</v>
      </c>
      <c r="D463" s="157" t="s">
        <v>2320</v>
      </c>
      <c r="E463" s="64" t="s">
        <v>2321</v>
      </c>
      <c r="F463" s="229" t="s">
        <v>2322</v>
      </c>
      <c r="K463" s="142"/>
    </row>
    <row r="464" spans="3:11">
      <c r="C464" s="20">
        <v>459</v>
      </c>
      <c r="D464" s="157" t="s">
        <v>2323</v>
      </c>
      <c r="E464" s="64" t="s">
        <v>2324</v>
      </c>
      <c r="F464" s="229" t="s">
        <v>2325</v>
      </c>
      <c r="K464" s="142"/>
    </row>
    <row r="465" spans="3:11">
      <c r="C465" s="20">
        <v>460</v>
      </c>
      <c r="D465" s="157" t="s">
        <v>2326</v>
      </c>
      <c r="E465" s="64" t="s">
        <v>2327</v>
      </c>
      <c r="F465" s="229" t="s">
        <v>2328</v>
      </c>
      <c r="K465" s="142"/>
    </row>
    <row r="466" spans="3:11" ht="13.5" thickBot="1">
      <c r="C466" s="20">
        <v>461</v>
      </c>
      <c r="D466" s="154" t="s">
        <v>2329</v>
      </c>
      <c r="E466" s="340" t="s">
        <v>2330</v>
      </c>
      <c r="F466" s="226" t="s">
        <v>2331</v>
      </c>
      <c r="K466" s="142"/>
    </row>
    <row r="467" spans="3:11" ht="26.25" thickTop="1">
      <c r="C467" s="20">
        <v>462</v>
      </c>
      <c r="D467" s="161" t="s">
        <v>2332</v>
      </c>
      <c r="E467" s="64" t="s">
        <v>2333</v>
      </c>
      <c r="F467" s="230" t="s">
        <v>2334</v>
      </c>
      <c r="K467" s="142"/>
    </row>
    <row r="468" spans="3:11" ht="19.5">
      <c r="C468" s="20">
        <v>463</v>
      </c>
      <c r="D468" s="107" t="s">
        <v>2335</v>
      </c>
      <c r="E468" s="63" t="s">
        <v>2336</v>
      </c>
      <c r="F468" s="107" t="s">
        <v>2054</v>
      </c>
      <c r="K468" s="142"/>
    </row>
    <row r="469" spans="3:11">
      <c r="C469" s="20">
        <v>464</v>
      </c>
      <c r="D469" s="166" t="s">
        <v>683</v>
      </c>
      <c r="E469" s="64" t="s">
        <v>2337</v>
      </c>
      <c r="F469" s="236" t="s">
        <v>2338</v>
      </c>
      <c r="K469" s="142"/>
    </row>
    <row r="470" spans="3:11">
      <c r="C470" s="20">
        <v>465</v>
      </c>
      <c r="D470" s="157"/>
      <c r="E470" s="64"/>
      <c r="F470" s="229"/>
      <c r="K470" s="142"/>
    </row>
    <row r="471" spans="3:11">
      <c r="C471" s="20">
        <v>466</v>
      </c>
      <c r="D471" s="307" t="s">
        <v>685</v>
      </c>
      <c r="E471" s="283" t="s">
        <v>2055</v>
      </c>
      <c r="F471" s="308" t="s">
        <v>2056</v>
      </c>
      <c r="K471" s="142"/>
    </row>
    <row r="472" spans="3:11" ht="13.5" thickBot="1">
      <c r="C472" s="20">
        <v>467</v>
      </c>
      <c r="D472" s="154" t="s">
        <v>117</v>
      </c>
      <c r="E472" s="340" t="s">
        <v>2044</v>
      </c>
      <c r="F472" s="226" t="s">
        <v>2293</v>
      </c>
      <c r="K472" s="142"/>
    </row>
    <row r="473" spans="3:11" ht="13.5" thickTop="1">
      <c r="C473" s="20">
        <v>468</v>
      </c>
      <c r="D473" s="147" t="s">
        <v>119</v>
      </c>
      <c r="E473" s="64" t="s">
        <v>1959</v>
      </c>
      <c r="F473" s="219" t="s">
        <v>119</v>
      </c>
      <c r="K473" s="142"/>
    </row>
    <row r="474" spans="3:11" ht="19.5">
      <c r="C474" s="20">
        <v>469</v>
      </c>
      <c r="D474" s="107" t="s">
        <v>2339</v>
      </c>
      <c r="E474" s="107" t="s">
        <v>2340</v>
      </c>
      <c r="F474" s="107" t="s">
        <v>2341</v>
      </c>
      <c r="K474" s="142"/>
    </row>
    <row r="475" spans="3:11" ht="13.5" thickBot="1">
      <c r="C475" s="20">
        <v>470</v>
      </c>
      <c r="D475" s="46" t="s">
        <v>2342</v>
      </c>
      <c r="E475" s="2" t="s">
        <v>2343</v>
      </c>
      <c r="F475" s="46" t="s">
        <v>2344</v>
      </c>
      <c r="K475" s="142"/>
    </row>
    <row r="476" spans="3:11" ht="13.5" thickTop="1">
      <c r="C476" s="20">
        <v>471</v>
      </c>
      <c r="D476" s="161" t="s">
        <v>119</v>
      </c>
      <c r="E476" s="64" t="s">
        <v>1959</v>
      </c>
      <c r="F476" s="230" t="s">
        <v>119</v>
      </c>
      <c r="K476" s="142"/>
    </row>
    <row r="477" spans="3:11" ht="39">
      <c r="C477" s="20">
        <v>472</v>
      </c>
      <c r="D477" s="107" t="s">
        <v>2345</v>
      </c>
      <c r="E477" s="63" t="s">
        <v>2346</v>
      </c>
      <c r="F477" s="107" t="s">
        <v>2347</v>
      </c>
      <c r="K477" s="142"/>
    </row>
    <row r="478" spans="3:11">
      <c r="C478" s="20">
        <v>473</v>
      </c>
      <c r="D478" s="46" t="s">
        <v>2102</v>
      </c>
      <c r="E478" s="2" t="s">
        <v>2348</v>
      </c>
      <c r="F478" s="46" t="s">
        <v>2104</v>
      </c>
      <c r="K478" s="142"/>
    </row>
    <row r="479" spans="3:11" ht="25.5">
      <c r="C479" s="20">
        <v>474</v>
      </c>
      <c r="D479" s="160" t="s">
        <v>2105</v>
      </c>
      <c r="E479" s="8" t="s">
        <v>2106</v>
      </c>
      <c r="F479" s="160" t="s">
        <v>2349</v>
      </c>
      <c r="K479" s="142"/>
    </row>
    <row r="480" spans="3:11" ht="25.5">
      <c r="C480" s="20">
        <v>475</v>
      </c>
      <c r="D480" s="160" t="s">
        <v>2108</v>
      </c>
      <c r="E480" s="8" t="s">
        <v>2109</v>
      </c>
      <c r="F480" s="160" t="s">
        <v>2350</v>
      </c>
      <c r="K480" s="142"/>
    </row>
    <row r="481" spans="3:11" ht="25.5">
      <c r="C481" s="20">
        <v>476</v>
      </c>
      <c r="D481" s="160" t="s">
        <v>2111</v>
      </c>
      <c r="E481" s="8" t="s">
        <v>2112</v>
      </c>
      <c r="F481" s="160" t="s">
        <v>2351</v>
      </c>
      <c r="K481" s="142"/>
    </row>
    <row r="482" spans="3:11" ht="25.5">
      <c r="C482" s="20">
        <v>477</v>
      </c>
      <c r="D482" s="160" t="s">
        <v>2352</v>
      </c>
      <c r="E482" s="8" t="s">
        <v>2353</v>
      </c>
      <c r="F482" s="160" t="s">
        <v>2354</v>
      </c>
      <c r="K482" s="142"/>
    </row>
    <row r="483" spans="3:11" ht="26.25" thickBot="1">
      <c r="C483" s="20">
        <v>478</v>
      </c>
      <c r="D483" s="159" t="s">
        <v>2355</v>
      </c>
      <c r="E483" s="350" t="s">
        <v>2356</v>
      </c>
      <c r="F483" s="159" t="s">
        <v>2357</v>
      </c>
      <c r="K483" s="142"/>
    </row>
    <row r="484" spans="3:11" ht="20.25" thickTop="1">
      <c r="C484" s="20">
        <v>479</v>
      </c>
      <c r="D484" s="107" t="s">
        <v>2358</v>
      </c>
      <c r="E484" s="63" t="s">
        <v>2359</v>
      </c>
      <c r="F484" s="95" t="s">
        <v>2360</v>
      </c>
      <c r="K484" s="142"/>
    </row>
    <row r="485" spans="3:11">
      <c r="C485" s="20">
        <v>480</v>
      </c>
      <c r="D485" s="160" t="s">
        <v>2361</v>
      </c>
      <c r="E485" s="8" t="s">
        <v>2362</v>
      </c>
      <c r="F485" s="160" t="s">
        <v>2149</v>
      </c>
      <c r="K485" s="142"/>
    </row>
    <row r="486" spans="3:11">
      <c r="C486" s="20">
        <v>481</v>
      </c>
      <c r="D486" s="160" t="s">
        <v>2150</v>
      </c>
      <c r="E486" s="1" t="s">
        <v>2363</v>
      </c>
      <c r="F486" s="358" t="s">
        <v>2152</v>
      </c>
      <c r="K486" s="142"/>
    </row>
    <row r="487" spans="3:11" ht="26.25" thickBot="1">
      <c r="C487" s="20">
        <v>482</v>
      </c>
      <c r="D487" s="159" t="s">
        <v>2153</v>
      </c>
      <c r="E487" s="359" t="s">
        <v>2364</v>
      </c>
      <c r="F487" s="360" t="s">
        <v>2155</v>
      </c>
      <c r="K487" s="142"/>
    </row>
    <row r="488" spans="3:11" ht="59.25" thickTop="1">
      <c r="C488" s="20">
        <v>483</v>
      </c>
      <c r="D488" s="107" t="s">
        <v>2365</v>
      </c>
      <c r="E488" s="63" t="s">
        <v>2366</v>
      </c>
      <c r="F488" s="107" t="s">
        <v>2365</v>
      </c>
      <c r="K488" s="142"/>
    </row>
    <row r="489" spans="3:11">
      <c r="C489" s="20">
        <v>484</v>
      </c>
      <c r="D489" s="46" t="s">
        <v>2367</v>
      </c>
      <c r="E489" s="2" t="s">
        <v>2368</v>
      </c>
      <c r="F489" s="46" t="s">
        <v>2369</v>
      </c>
      <c r="K489" s="142"/>
    </row>
    <row r="490" spans="3:11" ht="19.5">
      <c r="C490" s="20">
        <v>485</v>
      </c>
      <c r="D490" s="107" t="s">
        <v>2370</v>
      </c>
      <c r="E490" s="107" t="s">
        <v>2371</v>
      </c>
      <c r="F490" s="107" t="s">
        <v>2372</v>
      </c>
      <c r="K490" s="142"/>
    </row>
    <row r="491" spans="3:11" ht="13.5" thickBot="1">
      <c r="C491" s="20">
        <v>486</v>
      </c>
      <c r="D491" s="154" t="s">
        <v>2373</v>
      </c>
      <c r="E491" s="64" t="s">
        <v>2374</v>
      </c>
      <c r="F491" s="226" t="s">
        <v>2375</v>
      </c>
      <c r="K491" s="142"/>
    </row>
    <row r="492" spans="3:11" ht="59.25" thickTop="1">
      <c r="C492" s="20">
        <v>487</v>
      </c>
      <c r="D492" s="107" t="s">
        <v>2376</v>
      </c>
      <c r="E492" s="107" t="s">
        <v>2377</v>
      </c>
      <c r="F492" s="107" t="s">
        <v>2378</v>
      </c>
      <c r="K492" s="142"/>
    </row>
    <row r="493" spans="3:11" ht="13.5" thickBot="1">
      <c r="C493" s="20">
        <v>488</v>
      </c>
      <c r="D493" s="154"/>
      <c r="E493" s="64"/>
      <c r="K493" s="142"/>
    </row>
    <row r="494" spans="3:11" ht="20.25" thickTop="1">
      <c r="C494" s="20">
        <v>489</v>
      </c>
      <c r="D494" s="107" t="s">
        <v>2379</v>
      </c>
      <c r="E494" s="63" t="s">
        <v>2380</v>
      </c>
      <c r="F494" s="107" t="s">
        <v>2381</v>
      </c>
      <c r="K494" s="142"/>
    </row>
    <row r="495" spans="3:11" ht="39">
      <c r="C495" s="20">
        <v>490</v>
      </c>
      <c r="D495" s="107" t="s">
        <v>2382</v>
      </c>
      <c r="E495" s="63" t="s">
        <v>2383</v>
      </c>
      <c r="F495" s="107" t="s">
        <v>2384</v>
      </c>
      <c r="K495" s="142"/>
    </row>
    <row r="496" spans="3:11" ht="13.5" thickBot="1">
      <c r="C496" s="20">
        <v>491</v>
      </c>
      <c r="D496" s="143"/>
      <c r="E496" s="144"/>
      <c r="F496" s="143"/>
      <c r="H496" s="144"/>
      <c r="I496" s="144"/>
      <c r="J496" s="144"/>
      <c r="K496" s="145"/>
    </row>
    <row r="497" spans="3:11" ht="19.5">
      <c r="C497" s="20">
        <v>492</v>
      </c>
      <c r="D497" s="49" t="s">
        <v>2385</v>
      </c>
      <c r="E497" s="9" t="s">
        <v>2386</v>
      </c>
      <c r="F497" s="95" t="s">
        <v>2387</v>
      </c>
      <c r="K497" s="142"/>
    </row>
    <row r="498" spans="3:11">
      <c r="C498" s="20">
        <v>493</v>
      </c>
      <c r="D498" s="147"/>
      <c r="E498" s="59"/>
      <c r="K498" s="142"/>
    </row>
    <row r="499" spans="3:11">
      <c r="C499" s="20">
        <v>494</v>
      </c>
      <c r="D499" s="39" t="s">
        <v>1877</v>
      </c>
      <c r="E499" s="1" t="s">
        <v>1878</v>
      </c>
      <c r="F499" s="222" t="s">
        <v>1879</v>
      </c>
      <c r="K499" s="142"/>
    </row>
    <row r="500" spans="3:11">
      <c r="C500" s="20">
        <v>495</v>
      </c>
      <c r="D500" s="79" t="s">
        <v>2165</v>
      </c>
      <c r="E500" s="80" t="s">
        <v>2166</v>
      </c>
      <c r="F500" s="133" t="s">
        <v>1886</v>
      </c>
      <c r="K500" s="142"/>
    </row>
    <row r="501" spans="3:11">
      <c r="C501" s="20">
        <v>496</v>
      </c>
      <c r="D501" s="79" t="s">
        <v>1896</v>
      </c>
      <c r="E501" s="80" t="s">
        <v>2388</v>
      </c>
      <c r="F501" s="133" t="s">
        <v>2389</v>
      </c>
      <c r="K501" s="142"/>
    </row>
    <row r="502" spans="3:11">
      <c r="C502" s="20">
        <v>497</v>
      </c>
      <c r="D502" s="79" t="s">
        <v>1881</v>
      </c>
      <c r="E502" s="207" t="s">
        <v>1882</v>
      </c>
      <c r="F502" s="133" t="s">
        <v>1883</v>
      </c>
      <c r="K502" s="142"/>
    </row>
    <row r="503" spans="3:11">
      <c r="C503" s="20">
        <v>498</v>
      </c>
      <c r="D503" s="79"/>
      <c r="E503" s="80"/>
      <c r="F503" s="133"/>
      <c r="K503" s="142"/>
    </row>
    <row r="504" spans="3:11" ht="25.5">
      <c r="C504" s="20">
        <v>499</v>
      </c>
      <c r="D504" s="41" t="s">
        <v>1908</v>
      </c>
      <c r="E504" s="25" t="s">
        <v>1909</v>
      </c>
      <c r="F504" s="38" t="s">
        <v>1910</v>
      </c>
      <c r="K504" s="142"/>
    </row>
    <row r="505" spans="3:11" ht="25.5">
      <c r="C505" s="20">
        <v>500</v>
      </c>
      <c r="D505" s="79" t="s">
        <v>1911</v>
      </c>
      <c r="E505" s="104" t="s">
        <v>1912</v>
      </c>
      <c r="F505" s="133" t="s">
        <v>1913</v>
      </c>
      <c r="K505" s="142"/>
    </row>
    <row r="506" spans="3:11" ht="38.25">
      <c r="C506" s="20">
        <v>501</v>
      </c>
      <c r="D506" s="133" t="s">
        <v>1914</v>
      </c>
      <c r="E506" s="260" t="s">
        <v>1915</v>
      </c>
      <c r="F506" s="133" t="s">
        <v>1916</v>
      </c>
      <c r="K506" s="142"/>
    </row>
    <row r="507" spans="3:11">
      <c r="C507" s="20">
        <v>502</v>
      </c>
      <c r="D507" s="167"/>
      <c r="E507" s="260"/>
      <c r="F507" s="237"/>
      <c r="K507" s="142"/>
    </row>
    <row r="508" spans="3:11" ht="25.5">
      <c r="C508" s="20">
        <v>503</v>
      </c>
      <c r="D508" s="41" t="s">
        <v>1919</v>
      </c>
      <c r="E508" s="25" t="s">
        <v>1920</v>
      </c>
      <c r="F508" s="38" t="s">
        <v>1921</v>
      </c>
      <c r="K508" s="142"/>
    </row>
    <row r="509" spans="3:11">
      <c r="C509" s="20">
        <v>504</v>
      </c>
      <c r="D509" s="79" t="s">
        <v>1922</v>
      </c>
      <c r="E509" s="104" t="s">
        <v>1923</v>
      </c>
      <c r="F509" s="133" t="s">
        <v>1924</v>
      </c>
      <c r="K509" s="142"/>
    </row>
    <row r="510" spans="3:11" ht="38.25">
      <c r="C510" s="20">
        <v>505</v>
      </c>
      <c r="D510" s="133" t="s">
        <v>1914</v>
      </c>
      <c r="E510" s="260" t="s">
        <v>1925</v>
      </c>
      <c r="F510" s="133" t="s">
        <v>1916</v>
      </c>
      <c r="K510" s="142"/>
    </row>
    <row r="511" spans="3:11" ht="51">
      <c r="C511" s="20">
        <v>506</v>
      </c>
      <c r="D511" s="133" t="s">
        <v>1926</v>
      </c>
      <c r="E511" s="260" t="s">
        <v>1927</v>
      </c>
      <c r="F511" s="133" t="s">
        <v>1928</v>
      </c>
      <c r="K511" s="142"/>
    </row>
    <row r="512" spans="3:11">
      <c r="C512" s="20">
        <v>507</v>
      </c>
      <c r="D512" s="170" t="s">
        <v>150</v>
      </c>
      <c r="E512" s="169" t="s">
        <v>150</v>
      </c>
      <c r="F512" s="169" t="s">
        <v>150</v>
      </c>
      <c r="K512" s="142"/>
    </row>
    <row r="513" spans="3:11">
      <c r="C513" s="20">
        <v>508</v>
      </c>
      <c r="D513" s="268" t="s">
        <v>150</v>
      </c>
      <c r="E513" s="269" t="s">
        <v>150</v>
      </c>
      <c r="F513" s="270" t="s">
        <v>150</v>
      </c>
      <c r="K513" s="142"/>
    </row>
    <row r="514" spans="3:11">
      <c r="C514" s="20">
        <v>509</v>
      </c>
      <c r="D514" s="332" t="s">
        <v>150</v>
      </c>
      <c r="E514" s="333" t="s">
        <v>150</v>
      </c>
      <c r="F514" s="332" t="s">
        <v>150</v>
      </c>
      <c r="K514" s="142"/>
    </row>
    <row r="515" spans="3:11">
      <c r="C515" s="20">
        <v>510</v>
      </c>
      <c r="D515" s="149" t="s">
        <v>150</v>
      </c>
      <c r="E515" s="331" t="s">
        <v>150</v>
      </c>
      <c r="F515" s="149" t="s">
        <v>150</v>
      </c>
      <c r="K515" s="142"/>
    </row>
    <row r="516" spans="3:11">
      <c r="C516" s="20">
        <v>511</v>
      </c>
      <c r="D516" s="332" t="s">
        <v>2390</v>
      </c>
      <c r="E516" s="333" t="s">
        <v>2391</v>
      </c>
      <c r="F516" s="354" t="s">
        <v>2392</v>
      </c>
      <c r="K516" s="142"/>
    </row>
    <row r="517" spans="3:11">
      <c r="C517" s="20">
        <v>512</v>
      </c>
      <c r="D517" s="146" t="s">
        <v>2393</v>
      </c>
      <c r="E517" s="168" t="s">
        <v>2394</v>
      </c>
      <c r="F517" s="64" t="s">
        <v>2395</v>
      </c>
      <c r="K517" s="142"/>
    </row>
    <row r="518" spans="3:11">
      <c r="C518" s="20">
        <v>513</v>
      </c>
      <c r="D518" s="109" t="s">
        <v>2396</v>
      </c>
      <c r="E518" s="110" t="s">
        <v>2397</v>
      </c>
      <c r="F518" s="109" t="s">
        <v>2398</v>
      </c>
      <c r="K518" s="142"/>
    </row>
    <row r="519" spans="3:11">
      <c r="C519" s="20">
        <v>514</v>
      </c>
      <c r="D519" s="109" t="s">
        <v>2399</v>
      </c>
      <c r="E519" s="110" t="s">
        <v>2400</v>
      </c>
      <c r="F519" s="109" t="s">
        <v>2401</v>
      </c>
      <c r="K519" s="142"/>
    </row>
    <row r="520" spans="3:11">
      <c r="C520" s="20">
        <v>515</v>
      </c>
      <c r="D520" s="109" t="s">
        <v>2402</v>
      </c>
      <c r="E520" s="110" t="s">
        <v>2403</v>
      </c>
      <c r="F520" s="109" t="s">
        <v>2404</v>
      </c>
      <c r="K520" s="142"/>
    </row>
    <row r="521" spans="3:11">
      <c r="C521" s="20">
        <v>516</v>
      </c>
      <c r="D521" s="109" t="s">
        <v>2405</v>
      </c>
      <c r="E521" s="109" t="s">
        <v>2406</v>
      </c>
      <c r="F521" s="109" t="s">
        <v>2407</v>
      </c>
      <c r="K521" s="142"/>
    </row>
    <row r="522" spans="3:11">
      <c r="C522" s="20">
        <v>517</v>
      </c>
      <c r="D522" s="109" t="s">
        <v>2408</v>
      </c>
      <c r="E522" s="110" t="s">
        <v>2409</v>
      </c>
      <c r="F522" s="109" t="s">
        <v>2410</v>
      </c>
      <c r="K522" s="142"/>
    </row>
    <row r="523" spans="3:11">
      <c r="C523" s="20">
        <v>518</v>
      </c>
      <c r="D523" s="111" t="s">
        <v>2411</v>
      </c>
      <c r="E523" s="110" t="s">
        <v>2412</v>
      </c>
      <c r="F523" s="111" t="s">
        <v>2413</v>
      </c>
      <c r="K523" s="142"/>
    </row>
    <row r="524" spans="3:11">
      <c r="C524" s="20">
        <v>519</v>
      </c>
      <c r="D524" s="109" t="s">
        <v>2414</v>
      </c>
      <c r="E524" s="110" t="s">
        <v>2415</v>
      </c>
      <c r="F524" s="109" t="s">
        <v>2416</v>
      </c>
      <c r="K524" s="142"/>
    </row>
    <row r="525" spans="3:11">
      <c r="C525" s="20">
        <v>520</v>
      </c>
      <c r="D525" s="109" t="s">
        <v>2417</v>
      </c>
      <c r="E525" s="110" t="s">
        <v>2418</v>
      </c>
      <c r="F525" s="109" t="s">
        <v>2419</v>
      </c>
      <c r="K525" s="142"/>
    </row>
    <row r="526" spans="3:11">
      <c r="C526" s="20">
        <v>521</v>
      </c>
      <c r="D526" s="109" t="s">
        <v>2420</v>
      </c>
      <c r="E526" s="110" t="s">
        <v>2421</v>
      </c>
      <c r="F526" s="109" t="s">
        <v>2422</v>
      </c>
      <c r="K526" s="142"/>
    </row>
    <row r="527" spans="3:11">
      <c r="C527" s="20">
        <v>522</v>
      </c>
      <c r="D527" s="109" t="s">
        <v>2423</v>
      </c>
      <c r="E527" s="110" t="s">
        <v>2424</v>
      </c>
      <c r="F527" s="109" t="s">
        <v>2425</v>
      </c>
      <c r="K527" s="142"/>
    </row>
    <row r="528" spans="3:11">
      <c r="C528" s="20">
        <v>523</v>
      </c>
      <c r="D528" s="109" t="s">
        <v>2426</v>
      </c>
      <c r="E528" s="110" t="s">
        <v>2427</v>
      </c>
      <c r="F528" s="109" t="s">
        <v>2428</v>
      </c>
      <c r="K528" s="142"/>
    </row>
    <row r="529" spans="3:11">
      <c r="C529" s="20">
        <v>524</v>
      </c>
      <c r="D529" s="109" t="s">
        <v>2429</v>
      </c>
      <c r="E529" s="110" t="s">
        <v>2430</v>
      </c>
      <c r="F529" s="109" t="s">
        <v>2431</v>
      </c>
      <c r="K529" s="142"/>
    </row>
    <row r="530" spans="3:11">
      <c r="C530" s="20">
        <v>525</v>
      </c>
      <c r="D530" s="109" t="s">
        <v>1691</v>
      </c>
      <c r="E530" s="110" t="s">
        <v>1692</v>
      </c>
      <c r="F530" s="109" t="s">
        <v>1693</v>
      </c>
      <c r="K530" s="142"/>
    </row>
    <row r="531" spans="3:11" ht="25.5">
      <c r="C531" s="20">
        <v>526</v>
      </c>
      <c r="D531" s="109" t="s">
        <v>2432</v>
      </c>
      <c r="E531" s="110" t="s">
        <v>2433</v>
      </c>
      <c r="F531" s="109" t="s">
        <v>2434</v>
      </c>
      <c r="K531" s="142"/>
    </row>
    <row r="532" spans="3:11" ht="25.5">
      <c r="C532" s="20">
        <v>527</v>
      </c>
      <c r="D532" s="109" t="s">
        <v>2435</v>
      </c>
      <c r="E532" s="110" t="s">
        <v>2436</v>
      </c>
      <c r="F532" s="109" t="s">
        <v>2437</v>
      </c>
      <c r="K532" s="142"/>
    </row>
    <row r="533" spans="3:11" ht="25.5">
      <c r="C533" s="20">
        <v>528</v>
      </c>
      <c r="D533" s="109" t="s">
        <v>2438</v>
      </c>
      <c r="E533" s="110" t="s">
        <v>2439</v>
      </c>
      <c r="F533" s="109" t="s">
        <v>2440</v>
      </c>
      <c r="K533" s="142"/>
    </row>
    <row r="534" spans="3:11" ht="25.5">
      <c r="C534" s="20">
        <v>529</v>
      </c>
      <c r="D534" s="109" t="s">
        <v>2441</v>
      </c>
      <c r="E534" s="110" t="s">
        <v>2442</v>
      </c>
      <c r="F534" s="109" t="s">
        <v>2443</v>
      </c>
      <c r="K534" s="142"/>
    </row>
    <row r="535" spans="3:11">
      <c r="C535" s="20">
        <v>530</v>
      </c>
      <c r="D535" s="109" t="s">
        <v>2444</v>
      </c>
      <c r="E535" s="110" t="s">
        <v>2445</v>
      </c>
      <c r="F535" s="109" t="s">
        <v>2444</v>
      </c>
      <c r="K535" s="142"/>
    </row>
    <row r="536" spans="3:11" ht="25.5">
      <c r="C536" s="20">
        <v>531</v>
      </c>
      <c r="D536" s="109" t="s">
        <v>2446</v>
      </c>
      <c r="E536" s="110" t="s">
        <v>2447</v>
      </c>
      <c r="F536" s="109" t="s">
        <v>2448</v>
      </c>
      <c r="K536" s="142"/>
    </row>
    <row r="537" spans="3:11">
      <c r="C537" s="20">
        <v>532</v>
      </c>
      <c r="D537" s="109" t="s">
        <v>2449</v>
      </c>
      <c r="E537" s="110" t="s">
        <v>2450</v>
      </c>
      <c r="F537" s="109" t="s">
        <v>2451</v>
      </c>
      <c r="K537" s="142"/>
    </row>
    <row r="538" spans="3:11">
      <c r="C538" s="20">
        <v>533</v>
      </c>
      <c r="D538" s="109" t="s">
        <v>2452</v>
      </c>
      <c r="E538" s="110" t="s">
        <v>2453</v>
      </c>
      <c r="F538" s="109" t="s">
        <v>2454</v>
      </c>
      <c r="K538" s="142"/>
    </row>
    <row r="539" spans="3:11">
      <c r="C539" s="20">
        <v>534</v>
      </c>
      <c r="D539" s="109"/>
      <c r="E539" s="110"/>
      <c r="F539" s="109"/>
      <c r="K539" s="142"/>
    </row>
    <row r="540" spans="3:11">
      <c r="C540" s="20">
        <v>535</v>
      </c>
      <c r="D540" s="109" t="s">
        <v>2455</v>
      </c>
      <c r="E540" s="110" t="s">
        <v>2456</v>
      </c>
      <c r="F540" s="109" t="s">
        <v>2457</v>
      </c>
      <c r="K540" s="142"/>
    </row>
    <row r="541" spans="3:11" ht="13.5" thickBot="1">
      <c r="C541" s="20">
        <v>536</v>
      </c>
      <c r="D541" s="143"/>
      <c r="E541" s="144"/>
      <c r="F541" s="143"/>
      <c r="H541" s="144"/>
      <c r="I541" s="144"/>
      <c r="J541" s="144"/>
      <c r="K541" s="145"/>
    </row>
    <row r="542" spans="3:11" ht="45">
      <c r="C542" s="20">
        <v>537</v>
      </c>
      <c r="D542" s="70" t="s">
        <v>2458</v>
      </c>
      <c r="E542" s="71" t="s">
        <v>2459</v>
      </c>
      <c r="F542" s="70" t="s">
        <v>2460</v>
      </c>
      <c r="K542" s="142"/>
    </row>
    <row r="543" spans="3:11" ht="12.75" customHeight="1">
      <c r="C543" s="20">
        <v>538</v>
      </c>
      <c r="D543" s="147"/>
      <c r="E543" s="59"/>
      <c r="K543" s="142"/>
    </row>
    <row r="544" spans="3:11" ht="12.75" customHeight="1">
      <c r="C544" s="20">
        <v>539</v>
      </c>
      <c r="D544" s="39" t="s">
        <v>1877</v>
      </c>
      <c r="E544" s="1" t="s">
        <v>1878</v>
      </c>
      <c r="F544" s="222" t="s">
        <v>1879</v>
      </c>
      <c r="K544" s="142"/>
    </row>
    <row r="545" spans="3:11" ht="12.75" customHeight="1">
      <c r="C545" s="20">
        <v>540</v>
      </c>
      <c r="D545" s="79" t="s">
        <v>2165</v>
      </c>
      <c r="E545" s="80" t="s">
        <v>2166</v>
      </c>
      <c r="F545" s="133" t="s">
        <v>1886</v>
      </c>
      <c r="K545" s="142"/>
    </row>
    <row r="546" spans="3:11" ht="12.75" customHeight="1">
      <c r="C546" s="20">
        <v>541</v>
      </c>
      <c r="D546" s="79" t="s">
        <v>1896</v>
      </c>
      <c r="E546" s="80" t="s">
        <v>2388</v>
      </c>
      <c r="F546" s="133" t="s">
        <v>2389</v>
      </c>
      <c r="K546" s="142"/>
    </row>
    <row r="547" spans="3:11" ht="12.75" customHeight="1">
      <c r="C547" s="20">
        <v>542</v>
      </c>
      <c r="D547" s="79" t="s">
        <v>1881</v>
      </c>
      <c r="E547" s="207" t="s">
        <v>1882</v>
      </c>
      <c r="F547" s="133" t="s">
        <v>1883</v>
      </c>
      <c r="K547" s="142"/>
    </row>
    <row r="548" spans="3:11" ht="12.75" customHeight="1">
      <c r="C548" s="20">
        <v>543</v>
      </c>
      <c r="D548" s="79"/>
      <c r="E548" s="80"/>
      <c r="F548" s="133"/>
      <c r="K548" s="142"/>
    </row>
    <row r="549" spans="3:11" ht="12.75" customHeight="1">
      <c r="C549" s="20">
        <v>544</v>
      </c>
      <c r="D549" s="41" t="s">
        <v>1908</v>
      </c>
      <c r="E549" s="25" t="s">
        <v>1909</v>
      </c>
      <c r="F549" s="38" t="s">
        <v>1910</v>
      </c>
      <c r="K549" s="142"/>
    </row>
    <row r="550" spans="3:11" ht="12.75" customHeight="1">
      <c r="C550" s="20">
        <v>545</v>
      </c>
      <c r="D550" s="79" t="s">
        <v>1911</v>
      </c>
      <c r="E550" s="104" t="s">
        <v>1912</v>
      </c>
      <c r="F550" s="133" t="s">
        <v>1913</v>
      </c>
      <c r="K550" s="142"/>
    </row>
    <row r="551" spans="3:11" ht="38.25">
      <c r="C551" s="20">
        <v>546</v>
      </c>
      <c r="D551" s="133" t="s">
        <v>1914</v>
      </c>
      <c r="E551" s="260" t="s">
        <v>1915</v>
      </c>
      <c r="F551" s="133" t="s">
        <v>1916</v>
      </c>
      <c r="K551" s="142"/>
    </row>
    <row r="552" spans="3:11" ht="12.75" customHeight="1">
      <c r="C552" s="20">
        <v>547</v>
      </c>
      <c r="D552" s="167"/>
      <c r="E552" s="260"/>
      <c r="F552" s="237"/>
      <c r="K552" s="142"/>
    </row>
    <row r="553" spans="3:11" ht="12.75" customHeight="1">
      <c r="C553" s="20">
        <v>548</v>
      </c>
      <c r="D553" s="41" t="s">
        <v>1919</v>
      </c>
      <c r="E553" s="25" t="s">
        <v>1920</v>
      </c>
      <c r="F553" s="38" t="s">
        <v>1921</v>
      </c>
      <c r="K553" s="142"/>
    </row>
    <row r="554" spans="3:11" ht="12.75" customHeight="1">
      <c r="C554" s="20">
        <v>549</v>
      </c>
      <c r="D554" s="79" t="s">
        <v>1922</v>
      </c>
      <c r="E554" s="104" t="s">
        <v>1923</v>
      </c>
      <c r="F554" s="133" t="s">
        <v>1924</v>
      </c>
      <c r="K554" s="142"/>
    </row>
    <row r="555" spans="3:11" ht="38.25">
      <c r="C555" s="20">
        <v>550</v>
      </c>
      <c r="D555" s="133" t="s">
        <v>1914</v>
      </c>
      <c r="E555" s="260" t="s">
        <v>1925</v>
      </c>
      <c r="F555" s="133" t="s">
        <v>1916</v>
      </c>
      <c r="K555" s="142"/>
    </row>
    <row r="556" spans="3:11" ht="51">
      <c r="C556" s="20">
        <v>551</v>
      </c>
      <c r="D556" s="133" t="s">
        <v>1926</v>
      </c>
      <c r="E556" s="260" t="s">
        <v>1927</v>
      </c>
      <c r="F556" s="133" t="s">
        <v>1928</v>
      </c>
      <c r="K556" s="142"/>
    </row>
    <row r="557" spans="3:11" ht="12.75" customHeight="1">
      <c r="C557" s="20">
        <v>552</v>
      </c>
      <c r="D557" s="147"/>
      <c r="E557" s="59"/>
      <c r="K557" s="142"/>
    </row>
    <row r="558" spans="3:11" ht="12.75" customHeight="1">
      <c r="C558" s="20">
        <v>553</v>
      </c>
      <c r="D558" s="40" t="s">
        <v>1929</v>
      </c>
      <c r="E558" s="16" t="s">
        <v>1930</v>
      </c>
      <c r="F558" s="223" t="s">
        <v>1931</v>
      </c>
      <c r="K558" s="142"/>
    </row>
    <row r="559" spans="3:11">
      <c r="C559" s="20">
        <v>554</v>
      </c>
      <c r="D559" s="332"/>
      <c r="E559" s="333"/>
      <c r="F559" s="332"/>
      <c r="K559" s="142"/>
    </row>
    <row r="560" spans="3:11">
      <c r="C560" s="20">
        <v>555</v>
      </c>
      <c r="D560" s="332"/>
      <c r="E560" s="64"/>
      <c r="K560" s="142"/>
    </row>
    <row r="561" spans="3:11" ht="12.75" customHeight="1">
      <c r="C561" s="20">
        <v>556</v>
      </c>
      <c r="D561" s="146" t="s">
        <v>2461</v>
      </c>
      <c r="E561" s="66" t="s">
        <v>2462</v>
      </c>
      <c r="F561" s="146" t="s">
        <v>2463</v>
      </c>
      <c r="K561" s="142"/>
    </row>
    <row r="562" spans="3:11" ht="12.75" customHeight="1">
      <c r="C562" s="20">
        <v>557</v>
      </c>
      <c r="D562" s="85" t="s">
        <v>2464</v>
      </c>
      <c r="E562" s="58" t="s">
        <v>2465</v>
      </c>
      <c r="F562" s="220" t="s">
        <v>2466</v>
      </c>
      <c r="K562" s="142"/>
    </row>
    <row r="563" spans="3:11" ht="12.75" customHeight="1">
      <c r="C563" s="20">
        <v>558</v>
      </c>
      <c r="D563" s="109" t="s">
        <v>2396</v>
      </c>
      <c r="E563" s="110" t="s">
        <v>2397</v>
      </c>
      <c r="F563" s="109" t="s">
        <v>2398</v>
      </c>
      <c r="K563" s="142"/>
    </row>
    <row r="564" spans="3:11" ht="12.75" customHeight="1">
      <c r="C564" s="20">
        <v>559</v>
      </c>
      <c r="D564" s="109" t="s">
        <v>2467</v>
      </c>
      <c r="E564" s="109" t="s">
        <v>2468</v>
      </c>
      <c r="F564" s="109" t="s">
        <v>2469</v>
      </c>
      <c r="K564" s="142"/>
    </row>
    <row r="565" spans="3:11" ht="12.75" customHeight="1">
      <c r="C565" s="20">
        <v>560</v>
      </c>
      <c r="D565" s="361" t="s">
        <v>2470</v>
      </c>
      <c r="E565" s="361" t="s">
        <v>2471</v>
      </c>
      <c r="F565" s="361" t="s">
        <v>2472</v>
      </c>
      <c r="K565" s="142"/>
    </row>
    <row r="566" spans="3:11" ht="12.75" customHeight="1">
      <c r="C566" s="20">
        <v>561</v>
      </c>
      <c r="D566" s="109" t="s">
        <v>2399</v>
      </c>
      <c r="E566" s="110" t="s">
        <v>2400</v>
      </c>
      <c r="F566" s="109" t="s">
        <v>2401</v>
      </c>
      <c r="K566" s="142"/>
    </row>
    <row r="567" spans="3:11">
      <c r="C567" s="20">
        <v>562</v>
      </c>
      <c r="D567" s="109"/>
      <c r="E567" s="214"/>
      <c r="F567" s="109"/>
      <c r="K567" s="142"/>
    </row>
    <row r="568" spans="3:11" ht="12.75" customHeight="1">
      <c r="C568" s="20">
        <v>563</v>
      </c>
      <c r="D568" s="109" t="s">
        <v>2402</v>
      </c>
      <c r="E568" s="110" t="s">
        <v>2403</v>
      </c>
      <c r="F568" s="109" t="s">
        <v>2404</v>
      </c>
      <c r="K568" s="142"/>
    </row>
    <row r="569" spans="3:11" ht="12.75" customHeight="1">
      <c r="C569" s="20">
        <v>564</v>
      </c>
      <c r="D569" s="109" t="s">
        <v>2473</v>
      </c>
      <c r="E569" s="109" t="s">
        <v>2406</v>
      </c>
      <c r="F569" s="109" t="s">
        <v>2407</v>
      </c>
      <c r="K569" s="142"/>
    </row>
    <row r="570" spans="3:11" ht="12.75" customHeight="1">
      <c r="C570" s="20">
        <v>565</v>
      </c>
      <c r="D570" s="109" t="s">
        <v>2474</v>
      </c>
      <c r="E570" s="109" t="s">
        <v>2475</v>
      </c>
      <c r="F570" s="109" t="s">
        <v>2476</v>
      </c>
      <c r="K570" s="142"/>
    </row>
    <row r="571" spans="3:11" ht="12.75" customHeight="1">
      <c r="C571" s="20">
        <v>566</v>
      </c>
      <c r="D571" s="109" t="s">
        <v>2477</v>
      </c>
      <c r="E571" s="109" t="s">
        <v>2478</v>
      </c>
      <c r="F571" s="109" t="s">
        <v>2479</v>
      </c>
      <c r="K571" s="142"/>
    </row>
    <row r="572" spans="3:11" ht="12.75" customHeight="1">
      <c r="C572" s="20">
        <v>567</v>
      </c>
      <c r="D572" s="109" t="s">
        <v>2480</v>
      </c>
      <c r="E572" s="109" t="str">
        <f>E565</f>
        <v xml:space="preserve">Numerische Referenznummer. </v>
      </c>
      <c r="F572" s="109" t="s">
        <v>2472</v>
      </c>
      <c r="K572" s="142"/>
    </row>
    <row r="573" spans="3:11" ht="12.75" customHeight="1">
      <c r="C573" s="20">
        <v>568</v>
      </c>
      <c r="D573" s="109" t="s">
        <v>2481</v>
      </c>
      <c r="E573" s="110" t="s">
        <v>2409</v>
      </c>
      <c r="F573" s="109" t="s">
        <v>2410</v>
      </c>
      <c r="K573" s="142"/>
    </row>
    <row r="574" spans="3:11" ht="12.75" customHeight="1">
      <c r="C574" s="20">
        <v>569</v>
      </c>
      <c r="D574" s="109" t="s">
        <v>2482</v>
      </c>
      <c r="E574" s="112" t="s">
        <v>2483</v>
      </c>
      <c r="F574" s="109" t="s">
        <v>2484</v>
      </c>
      <c r="K574" s="142"/>
    </row>
    <row r="575" spans="3:11" ht="51">
      <c r="C575" s="20">
        <v>570</v>
      </c>
      <c r="D575" s="109" t="s">
        <v>2485</v>
      </c>
      <c r="E575" s="109" t="s">
        <v>2486</v>
      </c>
      <c r="F575" s="109" t="s">
        <v>2487</v>
      </c>
      <c r="K575" s="142"/>
    </row>
    <row r="576" spans="3:11" ht="12.75" customHeight="1">
      <c r="C576" s="20">
        <v>571</v>
      </c>
      <c r="D576" s="109" t="s">
        <v>2488</v>
      </c>
      <c r="E576" s="110" t="s">
        <v>2489</v>
      </c>
      <c r="F576" s="109" t="s">
        <v>2490</v>
      </c>
      <c r="K576" s="142"/>
    </row>
    <row r="577" spans="3:11" ht="38.25">
      <c r="C577" s="20">
        <v>572</v>
      </c>
      <c r="D577" s="109" t="s">
        <v>2491</v>
      </c>
      <c r="E577" s="109" t="s">
        <v>2492</v>
      </c>
      <c r="F577" s="109" t="s">
        <v>2493</v>
      </c>
      <c r="K577" s="142"/>
    </row>
    <row r="578" spans="3:11" ht="12.75" customHeight="1">
      <c r="C578" s="20">
        <v>573</v>
      </c>
      <c r="D578" s="109" t="s">
        <v>2494</v>
      </c>
      <c r="E578" s="110" t="s">
        <v>2495</v>
      </c>
      <c r="F578" s="109" t="s">
        <v>2431</v>
      </c>
      <c r="K578" s="142"/>
    </row>
    <row r="579" spans="3:11" ht="12.75" customHeight="1">
      <c r="C579" s="20">
        <v>574</v>
      </c>
      <c r="D579" s="109" t="s">
        <v>2455</v>
      </c>
      <c r="E579" s="109" t="str">
        <f>E540</f>
        <v>Rückzahlungsprofil</v>
      </c>
      <c r="F579" s="109" t="s">
        <v>2496</v>
      </c>
      <c r="K579" s="142"/>
    </row>
    <row r="580" spans="3:11">
      <c r="C580" s="20">
        <v>575</v>
      </c>
      <c r="D580" s="109" t="s">
        <v>1691</v>
      </c>
      <c r="E580" s="110" t="s">
        <v>1692</v>
      </c>
      <c r="F580" s="109" t="s">
        <v>1693</v>
      </c>
      <c r="K580" s="142"/>
    </row>
    <row r="581" spans="3:11" ht="12.75" customHeight="1">
      <c r="C581" s="20">
        <v>576</v>
      </c>
      <c r="D581" s="109" t="s">
        <v>2497</v>
      </c>
      <c r="E581" s="109" t="s">
        <v>2498</v>
      </c>
      <c r="F581" s="109" t="s">
        <v>2499</v>
      </c>
      <c r="K581" s="142"/>
    </row>
    <row r="582" spans="3:11" ht="12.75" customHeight="1">
      <c r="C582" s="20">
        <v>577</v>
      </c>
      <c r="D582" s="109" t="s">
        <v>2500</v>
      </c>
      <c r="E582" s="109" t="s">
        <v>2501</v>
      </c>
      <c r="F582" s="109" t="s">
        <v>2502</v>
      </c>
      <c r="K582" s="142"/>
    </row>
    <row r="583" spans="3:11" ht="23.45" customHeight="1">
      <c r="C583" s="20">
        <v>578</v>
      </c>
      <c r="D583" s="109" t="s">
        <v>2503</v>
      </c>
      <c r="E583" s="109" t="s">
        <v>2504</v>
      </c>
      <c r="F583" s="109" t="s">
        <v>2505</v>
      </c>
      <c r="K583" s="142"/>
    </row>
    <row r="584" spans="3:11" ht="38.25">
      <c r="C584" s="20">
        <v>579</v>
      </c>
      <c r="D584" s="109" t="s">
        <v>2506</v>
      </c>
      <c r="E584" s="109" t="s">
        <v>2507</v>
      </c>
      <c r="F584" s="109" t="s">
        <v>2508</v>
      </c>
      <c r="K584" s="142"/>
    </row>
    <row r="585" spans="3:11" ht="25.5">
      <c r="C585" s="20">
        <v>580</v>
      </c>
      <c r="D585" s="109" t="s">
        <v>2509</v>
      </c>
      <c r="E585" s="109" t="s">
        <v>2510</v>
      </c>
      <c r="F585" s="109" t="s">
        <v>2511</v>
      </c>
      <c r="K585" s="142"/>
    </row>
    <row r="586" spans="3:11" ht="39" thickBot="1">
      <c r="C586" s="20">
        <v>581</v>
      </c>
      <c r="D586" s="109" t="s">
        <v>2512</v>
      </c>
      <c r="E586" s="109" t="s">
        <v>2513</v>
      </c>
      <c r="F586" s="109" t="s">
        <v>2502</v>
      </c>
      <c r="H586" s="144"/>
      <c r="I586" s="144"/>
      <c r="J586" s="144"/>
      <c r="K586" s="145"/>
    </row>
    <row r="587" spans="3:11" ht="25.5">
      <c r="C587" s="20">
        <v>582</v>
      </c>
      <c r="D587" s="109" t="s">
        <v>2514</v>
      </c>
      <c r="E587" s="110" t="s">
        <v>2515</v>
      </c>
      <c r="F587" s="110" t="s">
        <v>2516</v>
      </c>
      <c r="K587" s="142"/>
    </row>
    <row r="588" spans="3:11">
      <c r="C588" s="20">
        <v>583</v>
      </c>
      <c r="D588" s="109" t="s">
        <v>2517</v>
      </c>
      <c r="E588" s="109" t="s">
        <v>2518</v>
      </c>
      <c r="F588" s="109" t="s">
        <v>2519</v>
      </c>
      <c r="K588" s="142"/>
    </row>
    <row r="589" spans="3:11" ht="25.5">
      <c r="C589" s="20">
        <v>584</v>
      </c>
      <c r="D589" s="361" t="s">
        <v>2520</v>
      </c>
      <c r="E589" s="361" t="str">
        <f>E1409</f>
        <v xml:space="preserve"> </v>
      </c>
      <c r="F589" s="361" t="s">
        <v>2521</v>
      </c>
      <c r="K589" s="142"/>
    </row>
    <row r="590" spans="3:11">
      <c r="C590" s="20">
        <v>585</v>
      </c>
      <c r="D590" s="109" t="s">
        <v>2522</v>
      </c>
      <c r="E590" s="109" t="s">
        <v>2523</v>
      </c>
      <c r="F590" s="109" t="s">
        <v>2524</v>
      </c>
      <c r="K590" s="142"/>
    </row>
    <row r="591" spans="3:11">
      <c r="C591" s="20">
        <v>586</v>
      </c>
      <c r="D591" s="109" t="s">
        <v>2525</v>
      </c>
      <c r="E591" s="109" t="s">
        <v>2526</v>
      </c>
      <c r="F591" s="109" t="s">
        <v>2527</v>
      </c>
      <c r="K591" s="142"/>
    </row>
    <row r="592" spans="3:11">
      <c r="C592" s="20">
        <v>587</v>
      </c>
      <c r="D592" s="109" t="s">
        <v>2528</v>
      </c>
      <c r="E592" s="109" t="s">
        <v>2529</v>
      </c>
      <c r="F592" s="109" t="s">
        <v>2530</v>
      </c>
      <c r="K592" s="142"/>
    </row>
    <row r="593" spans="3:11">
      <c r="C593" s="20">
        <v>588</v>
      </c>
      <c r="D593" s="109" t="s">
        <v>2531</v>
      </c>
      <c r="E593" s="109" t="s">
        <v>2532</v>
      </c>
      <c r="F593" s="109" t="s">
        <v>2533</v>
      </c>
      <c r="K593" s="142"/>
    </row>
    <row r="594" spans="3:11">
      <c r="C594" s="20">
        <v>589</v>
      </c>
      <c r="D594" s="109" t="s">
        <v>2534</v>
      </c>
      <c r="E594" s="109" t="s">
        <v>2535</v>
      </c>
      <c r="F594" s="109" t="s">
        <v>2536</v>
      </c>
      <c r="K594" s="142"/>
    </row>
    <row r="595" spans="3:11">
      <c r="C595" s="20">
        <v>590</v>
      </c>
      <c r="D595" s="109" t="s">
        <v>2537</v>
      </c>
      <c r="E595" s="109" t="s">
        <v>2538</v>
      </c>
      <c r="F595" s="109" t="s">
        <v>2539</v>
      </c>
      <c r="K595" s="142"/>
    </row>
    <row r="596" spans="3:11">
      <c r="C596" s="20">
        <v>591</v>
      </c>
      <c r="D596" s="109" t="s">
        <v>2540</v>
      </c>
      <c r="E596" s="109" t="s">
        <v>2541</v>
      </c>
      <c r="F596" s="109" t="s">
        <v>2542</v>
      </c>
      <c r="K596" s="142"/>
    </row>
    <row r="597" spans="3:11">
      <c r="C597" s="20">
        <v>592</v>
      </c>
      <c r="D597" s="109" t="s">
        <v>2543</v>
      </c>
      <c r="E597" s="109" t="s">
        <v>2544</v>
      </c>
      <c r="F597" s="109" t="s">
        <v>2545</v>
      </c>
      <c r="K597" s="142"/>
    </row>
    <row r="598" spans="3:11" ht="25.5">
      <c r="C598" s="20">
        <v>593</v>
      </c>
      <c r="D598" s="109" t="s">
        <v>2546</v>
      </c>
      <c r="E598" s="109" t="s">
        <v>2547</v>
      </c>
      <c r="F598" s="109" t="s">
        <v>2548</v>
      </c>
      <c r="K598" s="142"/>
    </row>
    <row r="599" spans="3:11">
      <c r="C599" s="20">
        <v>594</v>
      </c>
      <c r="D599" s="109" t="s">
        <v>2444</v>
      </c>
      <c r="E599" s="110" t="s">
        <v>2445</v>
      </c>
      <c r="F599" s="109" t="s">
        <v>2444</v>
      </c>
      <c r="K599" s="142"/>
    </row>
    <row r="600" spans="3:11" ht="51">
      <c r="C600" s="20">
        <v>595</v>
      </c>
      <c r="D600" s="361" t="s">
        <v>2549</v>
      </c>
      <c r="E600" s="362" t="s">
        <v>2550</v>
      </c>
      <c r="F600" s="361" t="s">
        <v>2551</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2552</v>
      </c>
      <c r="E620" s="114" t="s">
        <v>2552</v>
      </c>
      <c r="F620" s="113" t="s">
        <v>2553</v>
      </c>
      <c r="K620" s="142"/>
    </row>
    <row r="621" spans="3:11">
      <c r="C621" s="20">
        <v>616</v>
      </c>
      <c r="D621" s="147"/>
      <c r="E621" s="59"/>
      <c r="F621" s="219"/>
      <c r="K621" s="142"/>
    </row>
    <row r="622" spans="3:11">
      <c r="C622" s="20">
        <v>617</v>
      </c>
      <c r="D622" s="116" t="s">
        <v>2554</v>
      </c>
      <c r="E622" s="117" t="s">
        <v>2555</v>
      </c>
      <c r="F622" s="238" t="s">
        <v>2556</v>
      </c>
      <c r="K622" s="142"/>
    </row>
    <row r="623" spans="3:11">
      <c r="C623" s="20">
        <v>618</v>
      </c>
      <c r="D623" s="363" t="s">
        <v>2557</v>
      </c>
      <c r="E623" s="364" t="s">
        <v>2558</v>
      </c>
      <c r="F623" s="365" t="s">
        <v>2559</v>
      </c>
      <c r="K623" s="142"/>
    </row>
    <row r="624" spans="3:11">
      <c r="C624" s="20">
        <v>619</v>
      </c>
      <c r="D624" s="363" t="s">
        <v>2560</v>
      </c>
      <c r="E624" s="364" t="s">
        <v>2561</v>
      </c>
      <c r="F624" s="365" t="s">
        <v>2562</v>
      </c>
      <c r="K624" s="142"/>
    </row>
    <row r="625" spans="3:11">
      <c r="C625" s="20">
        <v>620</v>
      </c>
      <c r="D625" s="40" t="s">
        <v>1929</v>
      </c>
      <c r="E625" s="16" t="s">
        <v>1930</v>
      </c>
      <c r="F625" s="223" t="s">
        <v>1931</v>
      </c>
      <c r="K625" s="142"/>
    </row>
    <row r="626" spans="3:11" ht="25.5">
      <c r="C626" s="20">
        <v>621</v>
      </c>
      <c r="D626" s="169" t="s">
        <v>2563</v>
      </c>
      <c r="E626" s="253" t="s">
        <v>2564</v>
      </c>
      <c r="K626" s="142"/>
    </row>
    <row r="627" spans="3:11" ht="25.5">
      <c r="C627" s="20">
        <v>622</v>
      </c>
      <c r="D627" s="170" t="s">
        <v>2565</v>
      </c>
      <c r="E627" s="366" t="s">
        <v>2566</v>
      </c>
      <c r="F627" s="149" t="s">
        <v>2567</v>
      </c>
      <c r="K627" s="142"/>
    </row>
    <row r="628" spans="3:11" ht="51">
      <c r="C628" s="20">
        <v>623</v>
      </c>
      <c r="D628" s="168" t="s">
        <v>2568</v>
      </c>
      <c r="E628" s="169" t="s">
        <v>2569</v>
      </c>
      <c r="F628" s="168" t="s">
        <v>2570</v>
      </c>
      <c r="K628" s="142"/>
    </row>
    <row r="629" spans="3:11">
      <c r="C629" s="20">
        <v>624</v>
      </c>
      <c r="D629" s="367" t="s">
        <v>2571</v>
      </c>
      <c r="E629" s="368" t="s">
        <v>2572</v>
      </c>
      <c r="F629" s="169" t="s">
        <v>2573</v>
      </c>
      <c r="K629" s="142"/>
    </row>
    <row r="630" spans="3:11" ht="38.25">
      <c r="C630" s="20">
        <v>625</v>
      </c>
      <c r="D630" s="168" t="s">
        <v>2574</v>
      </c>
      <c r="E630" s="169" t="s">
        <v>2575</v>
      </c>
      <c r="F630" s="332" t="s">
        <v>2576</v>
      </c>
      <c r="K630" s="142"/>
    </row>
    <row r="631" spans="3:11" ht="96" customHeight="1">
      <c r="C631" s="20">
        <v>626</v>
      </c>
      <c r="D631" s="169" t="s">
        <v>2577</v>
      </c>
      <c r="E631" s="169" t="s">
        <v>2578</v>
      </c>
      <c r="F631" s="169" t="s">
        <v>2579</v>
      </c>
      <c r="K631" s="142"/>
    </row>
    <row r="632" spans="3:11" ht="85.5" customHeight="1">
      <c r="C632" s="20">
        <v>627</v>
      </c>
      <c r="D632" s="239" t="s">
        <v>2580</v>
      </c>
      <c r="E632" s="263" t="s">
        <v>2581</v>
      </c>
      <c r="F632" s="239" t="s">
        <v>2582</v>
      </c>
      <c r="K632" s="142"/>
    </row>
    <row r="633" spans="3:11">
      <c r="C633" s="20">
        <v>628</v>
      </c>
      <c r="D633" s="118" t="s">
        <v>1732</v>
      </c>
      <c r="E633" s="119" t="s">
        <v>1733</v>
      </c>
      <c r="F633" s="125" t="s">
        <v>2583</v>
      </c>
      <c r="K633" s="142"/>
    </row>
    <row r="634" spans="3:11">
      <c r="C634" s="20">
        <v>629</v>
      </c>
      <c r="D634" s="120" t="s">
        <v>2584</v>
      </c>
      <c r="E634" s="121" t="s">
        <v>2585</v>
      </c>
      <c r="F634" s="120" t="s">
        <v>2586</v>
      </c>
      <c r="K634" s="142"/>
    </row>
    <row r="635" spans="3:11">
      <c r="C635" s="20">
        <v>630</v>
      </c>
      <c r="D635" s="86" t="s">
        <v>2587</v>
      </c>
      <c r="E635" s="122" t="s">
        <v>2483</v>
      </c>
      <c r="F635" s="86" t="s">
        <v>2588</v>
      </c>
      <c r="K635" s="142"/>
    </row>
    <row r="636" spans="3:11">
      <c r="C636" s="20">
        <v>631</v>
      </c>
      <c r="D636" s="123" t="s">
        <v>2589</v>
      </c>
      <c r="E636" s="124" t="s">
        <v>2590</v>
      </c>
      <c r="F636" s="123" t="s">
        <v>2591</v>
      </c>
      <c r="K636" s="142"/>
    </row>
    <row r="637" spans="3:11" ht="25.5">
      <c r="C637" s="20">
        <v>632</v>
      </c>
      <c r="D637" s="125" t="s">
        <v>2592</v>
      </c>
      <c r="E637" s="126" t="s">
        <v>2593</v>
      </c>
      <c r="F637" s="125" t="s">
        <v>2594</v>
      </c>
      <c r="K637" s="142"/>
    </row>
    <row r="638" spans="3:11" ht="84">
      <c r="C638" s="20">
        <v>633</v>
      </c>
      <c r="D638" s="127" t="s">
        <v>2595</v>
      </c>
      <c r="E638" s="128" t="s">
        <v>2596</v>
      </c>
      <c r="F638" s="127" t="s">
        <v>2597</v>
      </c>
      <c r="K638" s="142"/>
    </row>
    <row r="639" spans="3:11">
      <c r="C639" s="20">
        <v>634</v>
      </c>
      <c r="D639" s="125" t="s">
        <v>2598</v>
      </c>
      <c r="E639" s="126" t="s">
        <v>2599</v>
      </c>
      <c r="F639" s="125" t="s">
        <v>2600</v>
      </c>
      <c r="K639" s="142"/>
    </row>
    <row r="640" spans="3:11" ht="84">
      <c r="C640" s="20">
        <v>635</v>
      </c>
      <c r="D640" s="127" t="s">
        <v>2601</v>
      </c>
      <c r="E640" s="128" t="s">
        <v>2602</v>
      </c>
      <c r="F640" s="127" t="s">
        <v>2603</v>
      </c>
      <c r="K640" s="142"/>
    </row>
    <row r="641" spans="3:11" ht="25.5">
      <c r="C641" s="20">
        <v>636</v>
      </c>
      <c r="D641" s="125" t="s">
        <v>2604</v>
      </c>
      <c r="E641" s="125" t="s">
        <v>2605</v>
      </c>
      <c r="F641" s="125" t="s">
        <v>2606</v>
      </c>
      <c r="K641" s="142"/>
    </row>
    <row r="642" spans="3:11" ht="60">
      <c r="C642" s="20">
        <v>637</v>
      </c>
      <c r="D642" s="127" t="s">
        <v>2607</v>
      </c>
      <c r="E642" s="128" t="s">
        <v>2608</v>
      </c>
      <c r="F642" s="127" t="s">
        <v>2609</v>
      </c>
      <c r="K642" s="142"/>
    </row>
    <row r="643" spans="3:11" ht="25.5">
      <c r="C643" s="20">
        <v>638</v>
      </c>
      <c r="D643" s="125" t="s">
        <v>2610</v>
      </c>
      <c r="E643" s="125" t="s">
        <v>2611</v>
      </c>
      <c r="F643" s="125" t="s">
        <v>2612</v>
      </c>
      <c r="K643" s="142"/>
    </row>
    <row r="644" spans="3:11" ht="60">
      <c r="C644" s="20">
        <v>639</v>
      </c>
      <c r="D644" s="127" t="s">
        <v>2613</v>
      </c>
      <c r="E644" s="128" t="s">
        <v>2614</v>
      </c>
      <c r="F644" s="127" t="s">
        <v>2615</v>
      </c>
      <c r="K644" s="142"/>
    </row>
    <row r="645" spans="3:11">
      <c r="C645" s="20">
        <v>640</v>
      </c>
      <c r="D645" s="125" t="s">
        <v>2616</v>
      </c>
      <c r="E645" s="126" t="s">
        <v>2617</v>
      </c>
      <c r="F645" s="125" t="s">
        <v>2618</v>
      </c>
      <c r="K645" s="142"/>
    </row>
    <row r="646" spans="3:11" ht="36">
      <c r="C646" s="20">
        <v>641</v>
      </c>
      <c r="D646" s="127" t="s">
        <v>2619</v>
      </c>
      <c r="E646" s="128" t="s">
        <v>2620</v>
      </c>
      <c r="F646" s="127" t="s">
        <v>2621</v>
      </c>
      <c r="K646" s="142"/>
    </row>
    <row r="647" spans="3:11">
      <c r="C647" s="20">
        <v>642</v>
      </c>
      <c r="D647" s="125" t="s">
        <v>2622</v>
      </c>
      <c r="E647" s="126" t="s">
        <v>2623</v>
      </c>
      <c r="F647" s="125" t="s">
        <v>2624</v>
      </c>
      <c r="K647" s="142"/>
    </row>
    <row r="648" spans="3:11" ht="36">
      <c r="C648" s="20">
        <v>643</v>
      </c>
      <c r="D648" s="127" t="s">
        <v>2625</v>
      </c>
      <c r="E648" s="128" t="s">
        <v>2626</v>
      </c>
      <c r="F648" s="127" t="s">
        <v>2627</v>
      </c>
      <c r="K648" s="142"/>
    </row>
    <row r="649" spans="3:11">
      <c r="C649" s="20">
        <v>644</v>
      </c>
      <c r="D649" s="125" t="s">
        <v>2628</v>
      </c>
      <c r="E649" s="126" t="s">
        <v>2629</v>
      </c>
      <c r="F649" s="125" t="s">
        <v>2630</v>
      </c>
      <c r="K649" s="142"/>
    </row>
    <row r="650" spans="3:11" ht="24">
      <c r="C650" s="20">
        <v>645</v>
      </c>
      <c r="D650" s="127" t="s">
        <v>2631</v>
      </c>
      <c r="E650" s="128" t="s">
        <v>2632</v>
      </c>
      <c r="F650" s="127" t="s">
        <v>2633</v>
      </c>
      <c r="K650" s="142"/>
    </row>
    <row r="651" spans="3:11" ht="25.5">
      <c r="C651" s="20">
        <v>646</v>
      </c>
      <c r="D651" s="125" t="s">
        <v>2634</v>
      </c>
      <c r="E651" s="125" t="s">
        <v>2635</v>
      </c>
      <c r="F651" s="125" t="s">
        <v>2636</v>
      </c>
      <c r="K651" s="142"/>
    </row>
    <row r="652" spans="3:11" ht="36">
      <c r="C652" s="20">
        <v>647</v>
      </c>
      <c r="D652" s="127" t="s">
        <v>2637</v>
      </c>
      <c r="E652" s="128" t="s">
        <v>2638</v>
      </c>
      <c r="F652" s="127" t="s">
        <v>2639</v>
      </c>
      <c r="K652" s="142"/>
    </row>
    <row r="653" spans="3:11">
      <c r="C653" s="20">
        <v>648</v>
      </c>
      <c r="D653" s="125" t="s">
        <v>2640</v>
      </c>
      <c r="E653" s="126" t="s">
        <v>2641</v>
      </c>
      <c r="F653" s="125" t="s">
        <v>2642</v>
      </c>
      <c r="K653" s="142"/>
    </row>
    <row r="654" spans="3:11" ht="48">
      <c r="C654" s="20">
        <v>649</v>
      </c>
      <c r="D654" s="127" t="s">
        <v>2643</v>
      </c>
      <c r="E654" s="128" t="s">
        <v>2644</v>
      </c>
      <c r="F654" s="127" t="s">
        <v>2645</v>
      </c>
      <c r="K654" s="142"/>
    </row>
    <row r="655" spans="3:11" ht="25.5">
      <c r="C655" s="20">
        <v>650</v>
      </c>
      <c r="D655" s="125" t="s">
        <v>2646</v>
      </c>
      <c r="E655" s="126" t="s">
        <v>2647</v>
      </c>
      <c r="F655" s="125" t="s">
        <v>2648</v>
      </c>
      <c r="K655" s="142"/>
    </row>
    <row r="656" spans="3:11" ht="48">
      <c r="C656" s="20">
        <v>651</v>
      </c>
      <c r="D656" s="127" t="s">
        <v>2649</v>
      </c>
      <c r="E656" s="128" t="s">
        <v>2650</v>
      </c>
      <c r="F656" s="127" t="s">
        <v>2651</v>
      </c>
      <c r="K656" s="142"/>
    </row>
    <row r="657" spans="3:11">
      <c r="C657" s="20">
        <v>652</v>
      </c>
      <c r="D657" s="125" t="s">
        <v>2652</v>
      </c>
      <c r="E657" s="126" t="s">
        <v>2653</v>
      </c>
      <c r="F657" s="125" t="s">
        <v>2654</v>
      </c>
      <c r="K657" s="142"/>
    </row>
    <row r="658" spans="3:11" ht="72">
      <c r="C658" s="20">
        <v>653</v>
      </c>
      <c r="D658" s="127" t="s">
        <v>2655</v>
      </c>
      <c r="E658" s="128" t="s">
        <v>2656</v>
      </c>
      <c r="F658" s="127" t="s">
        <v>2657</v>
      </c>
      <c r="K658" s="142"/>
    </row>
    <row r="659" spans="3:11">
      <c r="C659" s="20">
        <v>654</v>
      </c>
      <c r="D659" s="125" t="s">
        <v>2658</v>
      </c>
      <c r="E659" s="126" t="s">
        <v>2659</v>
      </c>
      <c r="F659" s="125" t="s">
        <v>2660</v>
      </c>
      <c r="K659" s="142"/>
    </row>
    <row r="660" spans="3:11" ht="24">
      <c r="C660" s="20">
        <v>655</v>
      </c>
      <c r="D660" s="127" t="s">
        <v>2661</v>
      </c>
      <c r="E660" s="128" t="s">
        <v>2659</v>
      </c>
      <c r="F660" s="127" t="s">
        <v>2662</v>
      </c>
      <c r="K660" s="142"/>
    </row>
    <row r="661" spans="3:11" ht="25.5">
      <c r="C661" s="20">
        <v>656</v>
      </c>
      <c r="D661" s="125" t="s">
        <v>2663</v>
      </c>
      <c r="E661" s="126" t="s">
        <v>2664</v>
      </c>
      <c r="F661" s="125" t="s">
        <v>2665</v>
      </c>
      <c r="K661" s="142"/>
    </row>
    <row r="662" spans="3:11" ht="36">
      <c r="C662" s="20">
        <v>657</v>
      </c>
      <c r="D662" s="127" t="s">
        <v>2666</v>
      </c>
      <c r="E662" s="128" t="s">
        <v>2667</v>
      </c>
      <c r="F662" s="127" t="s">
        <v>2668</v>
      </c>
      <c r="K662" s="142"/>
    </row>
    <row r="663" spans="3:11">
      <c r="C663" s="20">
        <v>658</v>
      </c>
      <c r="D663" s="125" t="s">
        <v>2669</v>
      </c>
      <c r="E663" s="126" t="s">
        <v>2670</v>
      </c>
      <c r="F663" s="125" t="s">
        <v>2671</v>
      </c>
      <c r="K663" s="142"/>
    </row>
    <row r="664" spans="3:11" ht="48">
      <c r="C664" s="20">
        <v>659</v>
      </c>
      <c r="D664" s="127" t="s">
        <v>2672</v>
      </c>
      <c r="E664" s="128" t="s">
        <v>2673</v>
      </c>
      <c r="F664" s="127" t="s">
        <v>2674</v>
      </c>
      <c r="K664" s="142"/>
    </row>
    <row r="665" spans="3:11" ht="25.5">
      <c r="C665" s="20">
        <v>660</v>
      </c>
      <c r="D665" s="125" t="s">
        <v>2675</v>
      </c>
      <c r="E665" s="126" t="s">
        <v>2676</v>
      </c>
      <c r="F665" s="125" t="s">
        <v>2636</v>
      </c>
      <c r="K665" s="142"/>
    </row>
    <row r="666" spans="3:11" ht="36">
      <c r="C666" s="20">
        <v>661</v>
      </c>
      <c r="D666" s="127" t="s">
        <v>2677</v>
      </c>
      <c r="E666" s="128" t="s">
        <v>2678</v>
      </c>
      <c r="F666" s="127" t="s">
        <v>2679</v>
      </c>
      <c r="K666" s="142"/>
    </row>
    <row r="667" spans="3:11">
      <c r="C667" s="20">
        <v>662</v>
      </c>
      <c r="D667" s="146"/>
      <c r="E667" s="64"/>
      <c r="F667" s="146"/>
      <c r="K667" s="142"/>
    </row>
    <row r="668" spans="3:11" ht="76.5">
      <c r="C668" s="20">
        <v>663</v>
      </c>
      <c r="D668" s="240" t="s">
        <v>2680</v>
      </c>
      <c r="E668" s="240" t="s">
        <v>2681</v>
      </c>
      <c r="F668" s="240" t="s">
        <v>2682</v>
      </c>
      <c r="K668" s="142"/>
    </row>
    <row r="669" spans="3:11">
      <c r="C669" s="20">
        <v>664</v>
      </c>
      <c r="D669" s="146"/>
      <c r="E669" s="64"/>
      <c r="F669" s="146"/>
      <c r="K669" s="142"/>
    </row>
    <row r="670" spans="3:11">
      <c r="C670" s="20">
        <v>665</v>
      </c>
      <c r="D670" s="146"/>
      <c r="E670" s="64"/>
      <c r="F670" s="146"/>
      <c r="K670" s="142"/>
    </row>
    <row r="671" spans="3:11">
      <c r="C671" s="20">
        <v>666</v>
      </c>
      <c r="D671" s="118" t="s">
        <v>1732</v>
      </c>
      <c r="E671" s="119" t="s">
        <v>1733</v>
      </c>
      <c r="F671" s="125" t="s">
        <v>2583</v>
      </c>
      <c r="K671" s="142"/>
    </row>
    <row r="672" spans="3:11">
      <c r="C672" s="20">
        <v>667</v>
      </c>
      <c r="D672" s="120" t="s">
        <v>2584</v>
      </c>
      <c r="E672" s="121" t="s">
        <v>2585</v>
      </c>
      <c r="F672" s="120" t="s">
        <v>2683</v>
      </c>
      <c r="K672" s="142"/>
    </row>
    <row r="673" spans="3:11">
      <c r="C673" s="20">
        <v>668</v>
      </c>
      <c r="D673" s="86" t="s">
        <v>1179</v>
      </c>
      <c r="E673" s="122" t="s">
        <v>2684</v>
      </c>
      <c r="F673" s="86" t="s">
        <v>2588</v>
      </c>
      <c r="K673" s="142"/>
    </row>
    <row r="674" spans="3:11">
      <c r="C674" s="20">
        <v>669</v>
      </c>
      <c r="D674" s="123" t="s">
        <v>2685</v>
      </c>
      <c r="E674" s="124" t="s">
        <v>2686</v>
      </c>
      <c r="F674" s="123" t="s">
        <v>2591</v>
      </c>
      <c r="K674" s="142"/>
    </row>
    <row r="675" spans="3:11" ht="25.5">
      <c r="C675" s="20">
        <v>670</v>
      </c>
      <c r="D675" s="125" t="s">
        <v>2604</v>
      </c>
      <c r="E675" s="126" t="s">
        <v>2605</v>
      </c>
      <c r="F675" s="125" t="s">
        <v>2606</v>
      </c>
      <c r="K675" s="142"/>
    </row>
    <row r="676" spans="3:11" ht="60">
      <c r="C676" s="20">
        <v>671</v>
      </c>
      <c r="D676" s="127" t="s">
        <v>2687</v>
      </c>
      <c r="E676" s="128" t="s">
        <v>2688</v>
      </c>
      <c r="F676" s="127" t="s">
        <v>2689</v>
      </c>
      <c r="K676" s="142"/>
    </row>
    <row r="677" spans="3:11" ht="25.5">
      <c r="C677" s="20">
        <v>672</v>
      </c>
      <c r="D677" s="125" t="s">
        <v>2610</v>
      </c>
      <c r="E677" s="126" t="s">
        <v>2611</v>
      </c>
      <c r="F677" s="125" t="s">
        <v>2612</v>
      </c>
      <c r="K677" s="142"/>
    </row>
    <row r="678" spans="3:11" ht="60">
      <c r="C678" s="20">
        <v>673</v>
      </c>
      <c r="D678" s="127" t="s">
        <v>2690</v>
      </c>
      <c r="E678" s="128" t="s">
        <v>2691</v>
      </c>
      <c r="F678" s="127" t="s">
        <v>2692</v>
      </c>
      <c r="K678" s="142"/>
    </row>
    <row r="679" spans="3:11">
      <c r="C679" s="20">
        <v>674</v>
      </c>
      <c r="D679" s="125" t="s">
        <v>2616</v>
      </c>
      <c r="E679" s="126" t="s">
        <v>2617</v>
      </c>
      <c r="F679" s="125" t="s">
        <v>2618</v>
      </c>
      <c r="K679" s="142"/>
    </row>
    <row r="680" spans="3:11" ht="36">
      <c r="C680" s="20">
        <v>675</v>
      </c>
      <c r="D680" s="127" t="s">
        <v>2693</v>
      </c>
      <c r="E680" s="128" t="s">
        <v>2694</v>
      </c>
      <c r="F680" s="127" t="s">
        <v>2621</v>
      </c>
      <c r="K680" s="142"/>
    </row>
    <row r="681" spans="3:11">
      <c r="C681" s="20">
        <v>676</v>
      </c>
      <c r="D681" s="125" t="s">
        <v>2622</v>
      </c>
      <c r="E681" s="126" t="s">
        <v>2623</v>
      </c>
      <c r="F681" s="125" t="s">
        <v>2624</v>
      </c>
      <c r="K681" s="142"/>
    </row>
    <row r="682" spans="3:11" ht="36">
      <c r="C682" s="20">
        <v>677</v>
      </c>
      <c r="D682" s="127" t="s">
        <v>2695</v>
      </c>
      <c r="E682" s="128" t="s">
        <v>2696</v>
      </c>
      <c r="F682" s="127" t="s">
        <v>2627</v>
      </c>
      <c r="K682" s="142"/>
    </row>
    <row r="683" spans="3:11">
      <c r="C683" s="20">
        <v>678</v>
      </c>
      <c r="D683" s="125" t="s">
        <v>2628</v>
      </c>
      <c r="E683" s="126" t="s">
        <v>2629</v>
      </c>
      <c r="F683" s="125" t="s">
        <v>2630</v>
      </c>
      <c r="K683" s="142"/>
    </row>
    <row r="684" spans="3:11" ht="24">
      <c r="C684" s="20">
        <v>679</v>
      </c>
      <c r="D684" s="127" t="s">
        <v>2697</v>
      </c>
      <c r="E684" s="128" t="s">
        <v>2632</v>
      </c>
      <c r="F684" s="127" t="s">
        <v>2698</v>
      </c>
      <c r="K684" s="142"/>
    </row>
    <row r="685" spans="3:11" ht="25.5">
      <c r="C685" s="20">
        <v>680</v>
      </c>
      <c r="D685" s="125" t="s">
        <v>2634</v>
      </c>
      <c r="E685" s="126" t="s">
        <v>2635</v>
      </c>
      <c r="F685" s="125" t="s">
        <v>2636</v>
      </c>
      <c r="K685" s="142"/>
    </row>
    <row r="686" spans="3:11" ht="36">
      <c r="C686" s="20">
        <v>681</v>
      </c>
      <c r="D686" s="127" t="s">
        <v>2699</v>
      </c>
      <c r="E686" s="128" t="s">
        <v>2700</v>
      </c>
      <c r="F686" s="127" t="s">
        <v>2701</v>
      </c>
      <c r="K686" s="142"/>
    </row>
    <row r="687" spans="3:11">
      <c r="C687" s="20">
        <v>682</v>
      </c>
      <c r="D687" s="125" t="s">
        <v>2640</v>
      </c>
      <c r="E687" s="126" t="s">
        <v>2641</v>
      </c>
      <c r="F687" s="125" t="s">
        <v>2642</v>
      </c>
      <c r="K687" s="142"/>
    </row>
    <row r="688" spans="3:11" ht="48">
      <c r="C688" s="20">
        <v>683</v>
      </c>
      <c r="D688" s="127" t="s">
        <v>2702</v>
      </c>
      <c r="E688" s="128" t="s">
        <v>2703</v>
      </c>
      <c r="F688" s="127" t="s">
        <v>2704</v>
      </c>
      <c r="K688" s="142"/>
    </row>
    <row r="689" spans="3:11" ht="25.5">
      <c r="C689" s="20">
        <v>684</v>
      </c>
      <c r="D689" s="125" t="s">
        <v>2646</v>
      </c>
      <c r="E689" s="126" t="s">
        <v>2647</v>
      </c>
      <c r="F689" s="125" t="s">
        <v>2648</v>
      </c>
      <c r="K689" s="142"/>
    </row>
    <row r="690" spans="3:11" ht="48">
      <c r="C690" s="20">
        <v>685</v>
      </c>
      <c r="D690" s="127" t="s">
        <v>2705</v>
      </c>
      <c r="E690" s="128" t="s">
        <v>2706</v>
      </c>
      <c r="F690" s="127" t="s">
        <v>2707</v>
      </c>
      <c r="K690" s="142"/>
    </row>
    <row r="691" spans="3:11">
      <c r="C691" s="20">
        <v>686</v>
      </c>
      <c r="D691" s="125" t="s">
        <v>2652</v>
      </c>
      <c r="E691" s="126" t="s">
        <v>2653</v>
      </c>
      <c r="F691" s="125" t="s">
        <v>2654</v>
      </c>
      <c r="K691" s="142"/>
    </row>
    <row r="692" spans="3:11" ht="72">
      <c r="C692" s="20">
        <v>687</v>
      </c>
      <c r="D692" s="127" t="s">
        <v>2655</v>
      </c>
      <c r="E692" s="128" t="s">
        <v>2656</v>
      </c>
      <c r="F692" s="127" t="s">
        <v>2657</v>
      </c>
      <c r="K692" s="142"/>
    </row>
    <row r="693" spans="3:11">
      <c r="C693" s="20">
        <v>688</v>
      </c>
      <c r="D693" s="125" t="s">
        <v>2658</v>
      </c>
      <c r="E693" s="126" t="s">
        <v>2659</v>
      </c>
      <c r="F693" s="125" t="s">
        <v>2660</v>
      </c>
      <c r="K693" s="142"/>
    </row>
    <row r="694" spans="3:11" ht="24">
      <c r="C694" s="20">
        <v>689</v>
      </c>
      <c r="D694" s="127" t="s">
        <v>2661</v>
      </c>
      <c r="E694" s="128" t="s">
        <v>2659</v>
      </c>
      <c r="F694" s="127" t="s">
        <v>2662</v>
      </c>
      <c r="K694" s="142"/>
    </row>
    <row r="695" spans="3:11" ht="25.5">
      <c r="C695" s="20">
        <v>690</v>
      </c>
      <c r="D695" s="125" t="s">
        <v>2663</v>
      </c>
      <c r="E695" s="126" t="s">
        <v>2664</v>
      </c>
      <c r="F695" s="125" t="s">
        <v>2665</v>
      </c>
      <c r="K695" s="142"/>
    </row>
    <row r="696" spans="3:11" ht="36">
      <c r="C696" s="20">
        <v>691</v>
      </c>
      <c r="D696" s="127" t="s">
        <v>2666</v>
      </c>
      <c r="E696" s="128" t="s">
        <v>2667</v>
      </c>
      <c r="F696" s="127" t="s">
        <v>2668</v>
      </c>
      <c r="K696" s="142"/>
    </row>
    <row r="697" spans="3:11">
      <c r="C697" s="20">
        <v>692</v>
      </c>
      <c r="D697" s="125" t="s">
        <v>2669</v>
      </c>
      <c r="E697" s="126" t="s">
        <v>2670</v>
      </c>
      <c r="F697" s="125" t="s">
        <v>2671</v>
      </c>
      <c r="K697" s="142"/>
    </row>
    <row r="698" spans="3:11" ht="48">
      <c r="C698" s="20">
        <v>693</v>
      </c>
      <c r="D698" s="127" t="s">
        <v>2708</v>
      </c>
      <c r="E698" s="128" t="s">
        <v>2673</v>
      </c>
      <c r="F698" s="127" t="s">
        <v>2674</v>
      </c>
      <c r="K698" s="142"/>
    </row>
    <row r="699" spans="3:11" ht="25.5">
      <c r="C699" s="20">
        <v>694</v>
      </c>
      <c r="D699" s="125" t="s">
        <v>2675</v>
      </c>
      <c r="E699" s="126" t="s">
        <v>2676</v>
      </c>
      <c r="F699" s="125" t="s">
        <v>2636</v>
      </c>
      <c r="K699" s="142"/>
    </row>
    <row r="700" spans="3:11" ht="36">
      <c r="C700" s="20">
        <v>695</v>
      </c>
      <c r="D700" s="127" t="s">
        <v>2677</v>
      </c>
      <c r="E700" s="128" t="s">
        <v>2678</v>
      </c>
      <c r="F700" s="127" t="s">
        <v>2679</v>
      </c>
      <c r="K700" s="142"/>
    </row>
    <row r="701" spans="3:11">
      <c r="C701" s="20">
        <v>696</v>
      </c>
      <c r="D701" s="146"/>
      <c r="E701" s="64"/>
      <c r="F701" s="146"/>
      <c r="K701" s="142"/>
    </row>
    <row r="702" spans="3:11" ht="25.5">
      <c r="C702" s="20">
        <v>697</v>
      </c>
      <c r="D702" s="129" t="s">
        <v>2709</v>
      </c>
      <c r="E702" s="129" t="s">
        <v>2710</v>
      </c>
      <c r="F702" s="240" t="s">
        <v>2711</v>
      </c>
      <c r="K702" s="142"/>
    </row>
    <row r="703" spans="3:11">
      <c r="C703" s="20">
        <v>698</v>
      </c>
      <c r="D703" s="146"/>
      <c r="E703" s="64"/>
      <c r="F703" s="146"/>
      <c r="K703" s="142"/>
    </row>
    <row r="704" spans="3:11">
      <c r="C704" s="20">
        <v>699</v>
      </c>
      <c r="D704" s="146"/>
      <c r="E704" s="64"/>
      <c r="F704" s="146"/>
      <c r="K704" s="142"/>
    </row>
    <row r="705" spans="3:11">
      <c r="C705" s="20">
        <v>700</v>
      </c>
      <c r="D705" s="118" t="s">
        <v>1732</v>
      </c>
      <c r="E705" s="119" t="s">
        <v>1733</v>
      </c>
      <c r="F705" s="125" t="s">
        <v>1734</v>
      </c>
      <c r="K705" s="142"/>
    </row>
    <row r="706" spans="3:11">
      <c r="C706" s="20">
        <v>701</v>
      </c>
      <c r="D706" s="120" t="s">
        <v>2712</v>
      </c>
      <c r="E706" s="121" t="s">
        <v>2713</v>
      </c>
      <c r="F706" s="120" t="s">
        <v>2714</v>
      </c>
      <c r="K706" s="142"/>
    </row>
    <row r="707" spans="3:11">
      <c r="C707" s="20">
        <v>702</v>
      </c>
      <c r="D707" s="86" t="s">
        <v>1179</v>
      </c>
      <c r="E707" s="122" t="s">
        <v>2684</v>
      </c>
      <c r="F707" s="86" t="s">
        <v>2588</v>
      </c>
      <c r="K707" s="142"/>
    </row>
    <row r="708" spans="3:11" ht="24">
      <c r="C708" s="20">
        <v>703</v>
      </c>
      <c r="D708" s="123" t="s">
        <v>2715</v>
      </c>
      <c r="E708" s="124" t="s">
        <v>2716</v>
      </c>
      <c r="F708" s="123" t="s">
        <v>2717</v>
      </c>
      <c r="K708" s="142"/>
    </row>
    <row r="709" spans="3:11" ht="25.5">
      <c r="C709" s="20">
        <v>704</v>
      </c>
      <c r="D709" s="125" t="s">
        <v>2718</v>
      </c>
      <c r="E709" s="126" t="s">
        <v>2719</v>
      </c>
      <c r="F709" s="125" t="s">
        <v>2720</v>
      </c>
      <c r="K709" s="142"/>
    </row>
    <row r="710" spans="3:11" ht="60">
      <c r="C710" s="20">
        <v>705</v>
      </c>
      <c r="D710" s="127" t="s">
        <v>2721</v>
      </c>
      <c r="E710" s="128" t="s">
        <v>2722</v>
      </c>
      <c r="F710" s="127" t="s">
        <v>2723</v>
      </c>
      <c r="K710" s="142"/>
    </row>
    <row r="711" spans="3:11">
      <c r="C711" s="20">
        <v>706</v>
      </c>
      <c r="D711" s="125" t="s">
        <v>2724</v>
      </c>
      <c r="E711" s="126" t="s">
        <v>2725</v>
      </c>
      <c r="F711" s="125" t="s">
        <v>2726</v>
      </c>
      <c r="K711" s="142"/>
    </row>
    <row r="712" spans="3:11" ht="84">
      <c r="C712" s="20">
        <v>707</v>
      </c>
      <c r="D712" s="127" t="s">
        <v>2727</v>
      </c>
      <c r="E712" s="127" t="s">
        <v>2728</v>
      </c>
      <c r="F712" s="127" t="s">
        <v>2729</v>
      </c>
      <c r="K712" s="142"/>
    </row>
    <row r="713" spans="3:11">
      <c r="C713" s="20">
        <v>708</v>
      </c>
      <c r="D713" s="125" t="s">
        <v>2652</v>
      </c>
      <c r="E713" s="126" t="s">
        <v>2653</v>
      </c>
      <c r="F713" s="125" t="s">
        <v>2654</v>
      </c>
      <c r="K713" s="142"/>
    </row>
    <row r="714" spans="3:11" ht="36">
      <c r="C714" s="20">
        <v>709</v>
      </c>
      <c r="D714" s="127" t="s">
        <v>2730</v>
      </c>
      <c r="E714" s="128" t="s">
        <v>2731</v>
      </c>
      <c r="F714" s="127" t="s">
        <v>2732</v>
      </c>
      <c r="K714" s="142"/>
    </row>
    <row r="715" spans="3:11">
      <c r="C715" s="20">
        <v>710</v>
      </c>
      <c r="D715" s="125" t="s">
        <v>2658</v>
      </c>
      <c r="E715" s="126" t="s">
        <v>2659</v>
      </c>
      <c r="F715" s="125" t="s">
        <v>2660</v>
      </c>
      <c r="K715" s="142"/>
    </row>
    <row r="716" spans="3:11" ht="24">
      <c r="C716" s="20">
        <v>711</v>
      </c>
      <c r="D716" s="127" t="s">
        <v>2661</v>
      </c>
      <c r="E716" s="127" t="s">
        <v>2659</v>
      </c>
      <c r="F716" s="127" t="s">
        <v>2662</v>
      </c>
      <c r="K716" s="142"/>
    </row>
    <row r="717" spans="3:11" ht="25.5">
      <c r="C717" s="20">
        <v>712</v>
      </c>
      <c r="D717" s="125" t="s">
        <v>2663</v>
      </c>
      <c r="E717" s="126" t="s">
        <v>2664</v>
      </c>
      <c r="F717" s="125" t="s">
        <v>2665</v>
      </c>
      <c r="K717" s="142"/>
    </row>
    <row r="718" spans="3:11" ht="36">
      <c r="C718" s="20">
        <v>713</v>
      </c>
      <c r="D718" s="127" t="s">
        <v>2666</v>
      </c>
      <c r="E718" s="128" t="s">
        <v>2667</v>
      </c>
      <c r="F718" s="127" t="s">
        <v>2668</v>
      </c>
      <c r="K718" s="142"/>
    </row>
    <row r="719" spans="3:11">
      <c r="C719" s="20">
        <v>714</v>
      </c>
      <c r="D719" s="125" t="s">
        <v>2669</v>
      </c>
      <c r="E719" s="126" t="s">
        <v>2670</v>
      </c>
      <c r="F719" s="125" t="s">
        <v>2671</v>
      </c>
      <c r="K719" s="142"/>
    </row>
    <row r="720" spans="3:11" ht="60">
      <c r="C720" s="20">
        <v>715</v>
      </c>
      <c r="D720" s="127" t="s">
        <v>2733</v>
      </c>
      <c r="E720" s="128" t="s">
        <v>2734</v>
      </c>
      <c r="F720" s="127" t="s">
        <v>2674</v>
      </c>
      <c r="K720" s="142"/>
    </row>
    <row r="721" spans="3:11" ht="25.5">
      <c r="C721" s="20">
        <v>716</v>
      </c>
      <c r="D721" s="125" t="s">
        <v>2675</v>
      </c>
      <c r="E721" s="126" t="s">
        <v>2676</v>
      </c>
      <c r="F721" s="125" t="s">
        <v>2636</v>
      </c>
      <c r="K721" s="142"/>
    </row>
    <row r="722" spans="3:11" ht="37.9" customHeight="1">
      <c r="C722" s="20">
        <v>717</v>
      </c>
      <c r="D722" s="127" t="s">
        <v>2735</v>
      </c>
      <c r="E722" s="128" t="s">
        <v>2736</v>
      </c>
      <c r="F722" s="127" t="s">
        <v>2679</v>
      </c>
      <c r="K722" s="142"/>
    </row>
    <row r="723" spans="3:11">
      <c r="C723" s="20">
        <v>718</v>
      </c>
      <c r="D723" s="146" t="s">
        <v>2737</v>
      </c>
      <c r="E723" s="64" t="s">
        <v>2738</v>
      </c>
      <c r="F723" s="146" t="s">
        <v>2739</v>
      </c>
      <c r="K723" s="142"/>
    </row>
    <row r="724" spans="3:11" ht="51">
      <c r="C724" s="20">
        <v>719</v>
      </c>
      <c r="D724" s="146" t="s">
        <v>2740</v>
      </c>
      <c r="E724" s="64" t="s">
        <v>2741</v>
      </c>
      <c r="F724" s="146" t="s">
        <v>2742</v>
      </c>
      <c r="K724" s="142"/>
    </row>
    <row r="725" spans="3:11" ht="25.5">
      <c r="C725" s="20">
        <v>720</v>
      </c>
      <c r="D725" s="115" t="s">
        <v>2743</v>
      </c>
      <c r="E725" s="115" t="s">
        <v>2744</v>
      </c>
      <c r="F725" s="240" t="s">
        <v>2745</v>
      </c>
      <c r="K725" s="142"/>
    </row>
    <row r="726" spans="3:11">
      <c r="C726" s="20">
        <v>721</v>
      </c>
      <c r="D726" s="146"/>
      <c r="E726" s="64"/>
      <c r="F726" s="146"/>
      <c r="K726" s="142"/>
    </row>
    <row r="727" spans="3:11">
      <c r="C727" s="20">
        <v>722</v>
      </c>
      <c r="D727" s="146"/>
      <c r="E727" s="64"/>
      <c r="F727" s="146"/>
      <c r="K727" s="142"/>
    </row>
    <row r="728" spans="3:11">
      <c r="C728" s="20">
        <v>723</v>
      </c>
      <c r="D728" s="118" t="s">
        <v>1732</v>
      </c>
      <c r="E728" s="119" t="s">
        <v>1733</v>
      </c>
      <c r="F728" s="125" t="s">
        <v>1734</v>
      </c>
      <c r="K728" s="142"/>
    </row>
    <row r="729" spans="3:11">
      <c r="C729" s="20">
        <v>724</v>
      </c>
      <c r="D729" s="120" t="s">
        <v>2712</v>
      </c>
      <c r="E729" s="121" t="s">
        <v>2713</v>
      </c>
      <c r="F729" s="120" t="s">
        <v>2714</v>
      </c>
      <c r="K729" s="142"/>
    </row>
    <row r="730" spans="3:11">
      <c r="C730" s="20">
        <v>725</v>
      </c>
      <c r="D730" s="125" t="s">
        <v>1179</v>
      </c>
      <c r="E730" s="122" t="s">
        <v>2684</v>
      </c>
      <c r="F730" s="86" t="s">
        <v>2588</v>
      </c>
      <c r="K730" s="142"/>
    </row>
    <row r="731" spans="3:11" ht="24">
      <c r="C731" s="20">
        <v>726</v>
      </c>
      <c r="D731" s="127" t="s">
        <v>2715</v>
      </c>
      <c r="E731" s="124" t="s">
        <v>2716</v>
      </c>
      <c r="F731" s="123" t="s">
        <v>2717</v>
      </c>
      <c r="K731" s="142"/>
    </row>
    <row r="732" spans="3:11" ht="25.5">
      <c r="C732" s="20">
        <v>727</v>
      </c>
      <c r="D732" s="125" t="s">
        <v>2718</v>
      </c>
      <c r="E732" s="126" t="s">
        <v>2719</v>
      </c>
      <c r="F732" s="125" t="s">
        <v>2720</v>
      </c>
      <c r="K732" s="142"/>
    </row>
    <row r="733" spans="3:11" ht="48">
      <c r="C733" s="20">
        <v>728</v>
      </c>
      <c r="D733" s="127" t="s">
        <v>2746</v>
      </c>
      <c r="E733" s="128" t="s">
        <v>2747</v>
      </c>
      <c r="F733" s="127" t="s">
        <v>2748</v>
      </c>
      <c r="K733" s="142"/>
    </row>
    <row r="734" spans="3:11">
      <c r="C734" s="20">
        <v>729</v>
      </c>
      <c r="D734" s="125" t="s">
        <v>2724</v>
      </c>
      <c r="E734" s="126" t="s">
        <v>2725</v>
      </c>
      <c r="F734" s="125" t="s">
        <v>2726</v>
      </c>
      <c r="K734" s="142"/>
    </row>
    <row r="735" spans="3:11" ht="72">
      <c r="C735" s="20">
        <v>730</v>
      </c>
      <c r="D735" s="127" t="s">
        <v>2749</v>
      </c>
      <c r="E735" s="128" t="s">
        <v>2750</v>
      </c>
      <c r="F735" s="127" t="s">
        <v>2751</v>
      </c>
      <c r="K735" s="142"/>
    </row>
    <row r="736" spans="3:11">
      <c r="C736" s="20">
        <v>731</v>
      </c>
      <c r="D736" s="125" t="s">
        <v>2652</v>
      </c>
      <c r="E736" s="126" t="s">
        <v>2653</v>
      </c>
      <c r="F736" s="125" t="s">
        <v>2654</v>
      </c>
      <c r="K736" s="142"/>
    </row>
    <row r="737" spans="3:11" ht="36">
      <c r="C737" s="20">
        <v>732</v>
      </c>
      <c r="D737" s="127" t="s">
        <v>2730</v>
      </c>
      <c r="E737" s="128" t="s">
        <v>2731</v>
      </c>
      <c r="F737" s="127" t="s">
        <v>2732</v>
      </c>
      <c r="K737" s="142"/>
    </row>
    <row r="738" spans="3:11">
      <c r="C738" s="20">
        <v>733</v>
      </c>
      <c r="D738" s="125" t="s">
        <v>2658</v>
      </c>
      <c r="E738" s="126" t="s">
        <v>2659</v>
      </c>
      <c r="F738" s="125" t="s">
        <v>2660</v>
      </c>
      <c r="K738" s="142"/>
    </row>
    <row r="739" spans="3:11" ht="24">
      <c r="C739" s="20">
        <v>734</v>
      </c>
      <c r="D739" s="127" t="s">
        <v>2661</v>
      </c>
      <c r="E739" s="127" t="s">
        <v>2659</v>
      </c>
      <c r="F739" s="127" t="s">
        <v>2662</v>
      </c>
      <c r="K739" s="142"/>
    </row>
    <row r="740" spans="3:11" ht="25.5">
      <c r="C740" s="20">
        <v>735</v>
      </c>
      <c r="D740" s="125" t="s">
        <v>2663</v>
      </c>
      <c r="E740" s="126" t="s">
        <v>2664</v>
      </c>
      <c r="F740" s="125" t="s">
        <v>2665</v>
      </c>
      <c r="K740" s="142"/>
    </row>
    <row r="741" spans="3:11" ht="36">
      <c r="C741" s="20">
        <v>736</v>
      </c>
      <c r="D741" s="127" t="s">
        <v>2666</v>
      </c>
      <c r="E741" s="128" t="s">
        <v>2752</v>
      </c>
      <c r="F741" s="127" t="s">
        <v>2668</v>
      </c>
      <c r="K741" s="142"/>
    </row>
    <row r="742" spans="3:11">
      <c r="C742" s="20">
        <v>737</v>
      </c>
      <c r="D742" s="125" t="s">
        <v>2669</v>
      </c>
      <c r="E742" s="126" t="s">
        <v>2670</v>
      </c>
      <c r="F742" s="125" t="s">
        <v>2671</v>
      </c>
      <c r="K742" s="142"/>
    </row>
    <row r="743" spans="3:11" ht="60">
      <c r="C743" s="20">
        <v>738</v>
      </c>
      <c r="D743" s="127" t="s">
        <v>2733</v>
      </c>
      <c r="E743" s="128" t="s">
        <v>2734</v>
      </c>
      <c r="F743" s="127" t="s">
        <v>2674</v>
      </c>
      <c r="K743" s="142"/>
    </row>
    <row r="744" spans="3:11" ht="25.5">
      <c r="C744" s="20">
        <v>739</v>
      </c>
      <c r="D744" s="125" t="s">
        <v>2675</v>
      </c>
      <c r="E744" s="126" t="s">
        <v>2676</v>
      </c>
      <c r="F744" s="125" t="s">
        <v>2636</v>
      </c>
      <c r="K744" s="142"/>
    </row>
    <row r="745" spans="3:11" ht="48">
      <c r="C745" s="20">
        <v>740</v>
      </c>
      <c r="D745" s="127" t="s">
        <v>2735</v>
      </c>
      <c r="E745" s="128" t="s">
        <v>2736</v>
      </c>
      <c r="F745" s="127" t="s">
        <v>2679</v>
      </c>
      <c r="K745" s="142"/>
    </row>
    <row r="746" spans="3:11" ht="13.5" thickBot="1">
      <c r="C746" s="20">
        <v>741</v>
      </c>
      <c r="D746" s="143"/>
      <c r="E746" s="144"/>
      <c r="F746" s="143"/>
      <c r="H746" s="144"/>
      <c r="I746" s="144"/>
      <c r="J746" s="144"/>
      <c r="K746" s="145"/>
    </row>
    <row r="747" spans="3:11" ht="22.5">
      <c r="C747" s="20">
        <v>742</v>
      </c>
      <c r="D747" s="113" t="s">
        <v>2753</v>
      </c>
      <c r="E747" s="114" t="s">
        <v>2753</v>
      </c>
      <c r="F747" s="113" t="s">
        <v>2754</v>
      </c>
      <c r="K747" s="142"/>
    </row>
    <row r="748" spans="3:11">
      <c r="C748" s="20">
        <v>743</v>
      </c>
      <c r="D748" s="147"/>
      <c r="E748" s="59"/>
      <c r="K748" s="142"/>
    </row>
    <row r="749" spans="3:11">
      <c r="C749" s="20">
        <v>744</v>
      </c>
      <c r="D749" s="369" t="s">
        <v>2554</v>
      </c>
      <c r="E749" s="370" t="s">
        <v>2755</v>
      </c>
      <c r="F749" s="371" t="s">
        <v>2556</v>
      </c>
      <c r="K749" s="142"/>
    </row>
    <row r="750" spans="3:11">
      <c r="C750" s="20">
        <v>745</v>
      </c>
      <c r="D750" s="130" t="s">
        <v>2557</v>
      </c>
      <c r="E750" s="131" t="s">
        <v>2756</v>
      </c>
      <c r="F750" s="241" t="s">
        <v>2559</v>
      </c>
      <c r="K750" s="142"/>
    </row>
    <row r="751" spans="3:11">
      <c r="C751" s="20">
        <v>746</v>
      </c>
      <c r="D751" s="363" t="s">
        <v>2560</v>
      </c>
      <c r="E751" s="364" t="s">
        <v>2561</v>
      </c>
      <c r="F751" s="365" t="s">
        <v>2562</v>
      </c>
      <c r="K751" s="142"/>
    </row>
    <row r="752" spans="3:11">
      <c r="C752" s="20">
        <v>747</v>
      </c>
      <c r="D752" s="147"/>
      <c r="E752" s="64"/>
      <c r="K752" s="142"/>
    </row>
    <row r="753" spans="3:11">
      <c r="C753" s="20">
        <v>748</v>
      </c>
      <c r="D753" s="40" t="s">
        <v>1929</v>
      </c>
      <c r="E753" s="16" t="s">
        <v>1930</v>
      </c>
      <c r="F753" s="64" t="s">
        <v>1931</v>
      </c>
      <c r="K753" s="142"/>
    </row>
    <row r="754" spans="3:11" ht="51">
      <c r="C754" s="20">
        <v>749</v>
      </c>
      <c r="D754" s="168" t="s">
        <v>2757</v>
      </c>
      <c r="E754" s="185" t="s">
        <v>2758</v>
      </c>
      <c r="F754" s="185" t="s">
        <v>2759</v>
      </c>
      <c r="K754" s="142"/>
    </row>
    <row r="755" spans="3:11">
      <c r="C755" s="20">
        <v>750</v>
      </c>
      <c r="D755" s="168" t="s">
        <v>150</v>
      </c>
      <c r="E755" s="169" t="s">
        <v>150</v>
      </c>
      <c r="F755" s="185" t="s">
        <v>150</v>
      </c>
      <c r="K755" s="142"/>
    </row>
    <row r="756" spans="3:11">
      <c r="C756" s="20">
        <v>751</v>
      </c>
      <c r="D756" s="146"/>
      <c r="E756" s="64"/>
      <c r="K756" s="142"/>
    </row>
    <row r="757" spans="3:11">
      <c r="C757" s="20">
        <v>752</v>
      </c>
      <c r="D757" s="86" t="s">
        <v>2760</v>
      </c>
      <c r="E757" s="87" t="s">
        <v>2760</v>
      </c>
      <c r="F757" s="86" t="s">
        <v>2760</v>
      </c>
      <c r="K757" s="142"/>
    </row>
    <row r="758" spans="3:11">
      <c r="C758" s="20">
        <v>753</v>
      </c>
      <c r="D758" s="123" t="s">
        <v>2761</v>
      </c>
      <c r="E758" s="132" t="s">
        <v>2762</v>
      </c>
      <c r="F758" s="123" t="s">
        <v>2763</v>
      </c>
      <c r="K758" s="142"/>
    </row>
    <row r="759" spans="3:11">
      <c r="C759" s="20">
        <v>754</v>
      </c>
      <c r="D759" s="86" t="s">
        <v>2764</v>
      </c>
      <c r="E759" s="86" t="s">
        <v>2765</v>
      </c>
      <c r="F759" s="86" t="s">
        <v>2766</v>
      </c>
      <c r="K759" s="142"/>
    </row>
    <row r="760" spans="3:11">
      <c r="C760" s="20">
        <v>755</v>
      </c>
      <c r="D760" s="123" t="s">
        <v>2767</v>
      </c>
      <c r="E760" s="123" t="s">
        <v>2768</v>
      </c>
      <c r="F760" s="123" t="s">
        <v>2769</v>
      </c>
      <c r="K760" s="142"/>
    </row>
    <row r="761" spans="3:11">
      <c r="C761" s="20">
        <v>756</v>
      </c>
      <c r="D761" s="86" t="s">
        <v>2770</v>
      </c>
      <c r="E761" s="86" t="s">
        <v>2771</v>
      </c>
      <c r="F761" s="86" t="s">
        <v>2772</v>
      </c>
      <c r="K761" s="142"/>
    </row>
    <row r="762" spans="3:11" ht="36">
      <c r="C762" s="20">
        <v>757</v>
      </c>
      <c r="D762" s="123" t="s">
        <v>2773</v>
      </c>
      <c r="E762" s="123" t="s">
        <v>2774</v>
      </c>
      <c r="F762" s="123" t="s">
        <v>2775</v>
      </c>
      <c r="K762" s="142"/>
    </row>
    <row r="763" spans="3:11">
      <c r="C763" s="20">
        <v>758</v>
      </c>
      <c r="D763" s="86" t="s">
        <v>2776</v>
      </c>
      <c r="E763" s="86" t="s">
        <v>2777</v>
      </c>
      <c r="F763" s="86" t="s">
        <v>2778</v>
      </c>
      <c r="K763" s="142"/>
    </row>
    <row r="764" spans="3:11" ht="36">
      <c r="C764" s="20">
        <v>759</v>
      </c>
      <c r="D764" s="123" t="s">
        <v>2779</v>
      </c>
      <c r="E764" s="123" t="s">
        <v>2780</v>
      </c>
      <c r="F764" s="123" t="s">
        <v>2781</v>
      </c>
      <c r="K764" s="142"/>
    </row>
    <row r="765" spans="3:11">
      <c r="C765" s="20">
        <v>760</v>
      </c>
      <c r="D765" s="86" t="s">
        <v>2782</v>
      </c>
      <c r="E765" s="86" t="s">
        <v>2783</v>
      </c>
      <c r="F765" s="86" t="s">
        <v>2784</v>
      </c>
      <c r="K765" s="142"/>
    </row>
    <row r="766" spans="3:11">
      <c r="C766" s="20">
        <v>761</v>
      </c>
      <c r="D766" s="123" t="s">
        <v>2785</v>
      </c>
      <c r="E766" s="123" t="s">
        <v>2786</v>
      </c>
      <c r="F766" s="123" t="s">
        <v>2787</v>
      </c>
      <c r="K766" s="142"/>
    </row>
    <row r="767" spans="3:11">
      <c r="C767" s="20">
        <v>762</v>
      </c>
      <c r="D767" s="86" t="s">
        <v>2788</v>
      </c>
      <c r="E767" s="86" t="s">
        <v>2789</v>
      </c>
      <c r="F767" s="86" t="s">
        <v>2790</v>
      </c>
      <c r="K767" s="142"/>
    </row>
    <row r="768" spans="3:11" ht="36">
      <c r="C768" s="20">
        <v>763</v>
      </c>
      <c r="D768" s="123" t="s">
        <v>2791</v>
      </c>
      <c r="E768" s="123" t="s">
        <v>2792</v>
      </c>
      <c r="F768" s="123" t="s">
        <v>2793</v>
      </c>
      <c r="K768" s="142"/>
    </row>
    <row r="769" spans="3:11">
      <c r="C769" s="20">
        <v>764</v>
      </c>
      <c r="D769" s="86" t="s">
        <v>2794</v>
      </c>
      <c r="E769" s="86" t="s">
        <v>2795</v>
      </c>
      <c r="F769" s="86" t="s">
        <v>2796</v>
      </c>
      <c r="K769" s="142"/>
    </row>
    <row r="770" spans="3:11" ht="36">
      <c r="C770" s="20">
        <v>765</v>
      </c>
      <c r="D770" s="123" t="s">
        <v>2797</v>
      </c>
      <c r="E770" s="123" t="s">
        <v>2798</v>
      </c>
      <c r="F770" s="123" t="s">
        <v>2799</v>
      </c>
      <c r="K770" s="142"/>
    </row>
    <row r="771" spans="3:11">
      <c r="C771" s="20">
        <v>766</v>
      </c>
      <c r="D771" s="86" t="s">
        <v>2800</v>
      </c>
      <c r="E771" s="86" t="s">
        <v>2801</v>
      </c>
      <c r="F771" s="86" t="s">
        <v>2802</v>
      </c>
      <c r="K771" s="142"/>
    </row>
    <row r="772" spans="3:11">
      <c r="C772" s="20">
        <v>767</v>
      </c>
      <c r="D772" s="127" t="s">
        <v>2803</v>
      </c>
      <c r="E772" s="127" t="s">
        <v>2804</v>
      </c>
      <c r="F772" s="127" t="s">
        <v>2805</v>
      </c>
      <c r="K772" s="142"/>
    </row>
    <row r="773" spans="3:11">
      <c r="C773" s="20">
        <v>768</v>
      </c>
      <c r="D773" s="86" t="s">
        <v>2806</v>
      </c>
      <c r="E773" s="86" t="s">
        <v>2807</v>
      </c>
      <c r="F773" s="86" t="s">
        <v>2808</v>
      </c>
      <c r="K773" s="142"/>
    </row>
    <row r="774" spans="3:11">
      <c r="C774" s="20">
        <v>769</v>
      </c>
      <c r="D774" s="123" t="s">
        <v>2809</v>
      </c>
      <c r="E774" s="123" t="s">
        <v>2807</v>
      </c>
      <c r="F774" s="123" t="s">
        <v>2810</v>
      </c>
      <c r="K774" s="142"/>
    </row>
    <row r="775" spans="3:11">
      <c r="C775" s="20">
        <v>770</v>
      </c>
      <c r="D775" s="86" t="s">
        <v>2811</v>
      </c>
      <c r="E775" s="86" t="s">
        <v>2812</v>
      </c>
      <c r="F775" s="86" t="s">
        <v>2813</v>
      </c>
      <c r="K775" s="142"/>
    </row>
    <row r="776" spans="3:11" ht="36">
      <c r="C776" s="20">
        <v>771</v>
      </c>
      <c r="D776" s="127" t="s">
        <v>2814</v>
      </c>
      <c r="E776" s="127" t="s">
        <v>2815</v>
      </c>
      <c r="F776" s="127" t="s">
        <v>2816</v>
      </c>
      <c r="K776" s="142"/>
    </row>
    <row r="777" spans="3:11">
      <c r="C777" s="20">
        <v>772</v>
      </c>
      <c r="D777" s="133" t="s">
        <v>2817</v>
      </c>
      <c r="E777" s="133" t="s">
        <v>2818</v>
      </c>
      <c r="F777" s="133" t="s">
        <v>2819</v>
      </c>
      <c r="K777" s="142"/>
    </row>
    <row r="778" spans="3:11" ht="60">
      <c r="C778" s="20">
        <v>773</v>
      </c>
      <c r="D778" s="127" t="s">
        <v>2820</v>
      </c>
      <c r="E778" s="127" t="s">
        <v>2821</v>
      </c>
      <c r="F778" s="127" t="s">
        <v>2822</v>
      </c>
      <c r="K778" s="142"/>
    </row>
    <row r="779" spans="3:11">
      <c r="C779" s="20">
        <v>774</v>
      </c>
      <c r="D779" s="50" t="s">
        <v>2823</v>
      </c>
      <c r="E779" s="50" t="s">
        <v>2824</v>
      </c>
      <c r="F779" s="50" t="s">
        <v>2825</v>
      </c>
      <c r="K779" s="142"/>
    </row>
    <row r="780" spans="3:11" ht="24">
      <c r="C780" s="20">
        <v>775</v>
      </c>
      <c r="D780" s="127" t="s">
        <v>2826</v>
      </c>
      <c r="E780" s="127" t="s">
        <v>2827</v>
      </c>
      <c r="F780" s="127" t="s">
        <v>2828</v>
      </c>
      <c r="K780" s="142"/>
    </row>
    <row r="781" spans="3:11">
      <c r="C781" s="20">
        <v>776</v>
      </c>
      <c r="D781" s="86" t="s">
        <v>2829</v>
      </c>
      <c r="E781" s="86" t="s">
        <v>2830</v>
      </c>
      <c r="F781" s="86" t="s">
        <v>2831</v>
      </c>
      <c r="K781" s="142"/>
    </row>
    <row r="782" spans="3:11" ht="36">
      <c r="C782" s="20">
        <v>777</v>
      </c>
      <c r="D782" s="127" t="s">
        <v>2832</v>
      </c>
      <c r="E782" s="127" t="s">
        <v>2833</v>
      </c>
      <c r="F782" s="127" t="s">
        <v>2834</v>
      </c>
      <c r="K782" s="142"/>
    </row>
    <row r="783" spans="3:11">
      <c r="C783" s="20">
        <v>778</v>
      </c>
      <c r="D783" s="125" t="s">
        <v>2835</v>
      </c>
      <c r="E783" s="125" t="s">
        <v>2836</v>
      </c>
      <c r="F783" s="125" t="s">
        <v>2837</v>
      </c>
      <c r="K783" s="142"/>
    </row>
    <row r="784" spans="3:11">
      <c r="C784" s="20">
        <v>779</v>
      </c>
      <c r="D784" s="127" t="s">
        <v>2838</v>
      </c>
      <c r="E784" s="127" t="s">
        <v>2839</v>
      </c>
      <c r="F784" s="127" t="s">
        <v>2840</v>
      </c>
      <c r="K784" s="142"/>
    </row>
    <row r="785" spans="3:11">
      <c r="C785" s="20">
        <v>780</v>
      </c>
      <c r="D785" s="125" t="s">
        <v>2841</v>
      </c>
      <c r="E785" s="126" t="s">
        <v>2842</v>
      </c>
      <c r="F785" s="125" t="s">
        <v>2843</v>
      </c>
      <c r="K785" s="142"/>
    </row>
    <row r="786" spans="3:11">
      <c r="C786" s="20">
        <v>781</v>
      </c>
      <c r="D786" s="372" t="s">
        <v>2844</v>
      </c>
      <c r="E786" s="128" t="s">
        <v>2842</v>
      </c>
      <c r="F786" s="127" t="s">
        <v>2843</v>
      </c>
      <c r="K786" s="142"/>
    </row>
    <row r="787" spans="3:11" ht="25.5">
      <c r="C787" s="20">
        <v>782</v>
      </c>
      <c r="D787" s="125" t="s">
        <v>2718</v>
      </c>
      <c r="E787" s="126" t="s">
        <v>2719</v>
      </c>
      <c r="F787" s="125" t="s">
        <v>2845</v>
      </c>
      <c r="K787" s="142"/>
    </row>
    <row r="788" spans="3:11" ht="36">
      <c r="C788" s="20">
        <v>783</v>
      </c>
      <c r="D788" s="127" t="s">
        <v>2846</v>
      </c>
      <c r="E788" s="128" t="s">
        <v>2847</v>
      </c>
      <c r="F788" s="127" t="s">
        <v>2848</v>
      </c>
      <c r="K788" s="142"/>
    </row>
    <row r="789" spans="3:11">
      <c r="C789" s="20">
        <v>784</v>
      </c>
      <c r="D789" s="125" t="s">
        <v>2724</v>
      </c>
      <c r="E789" s="126" t="s">
        <v>2725</v>
      </c>
      <c r="F789" s="125" t="s">
        <v>2849</v>
      </c>
      <c r="K789" s="142"/>
    </row>
    <row r="790" spans="3:11" ht="60">
      <c r="C790" s="20">
        <v>785</v>
      </c>
      <c r="D790" s="127" t="s">
        <v>2850</v>
      </c>
      <c r="E790" s="128" t="s">
        <v>2851</v>
      </c>
      <c r="F790" s="127" t="s">
        <v>2852</v>
      </c>
      <c r="K790" s="142"/>
    </row>
    <row r="791" spans="3:11">
      <c r="C791" s="20">
        <v>786</v>
      </c>
      <c r="D791" s="125" t="s">
        <v>2853</v>
      </c>
      <c r="E791" s="126" t="s">
        <v>2854</v>
      </c>
      <c r="F791" s="125" t="s">
        <v>2855</v>
      </c>
      <c r="K791" s="142"/>
    </row>
    <row r="792" spans="3:11">
      <c r="C792" s="20">
        <v>787</v>
      </c>
      <c r="D792" s="127" t="s">
        <v>2856</v>
      </c>
      <c r="E792" s="128" t="s">
        <v>2857</v>
      </c>
      <c r="F792" s="127" t="s">
        <v>2858</v>
      </c>
      <c r="K792" s="142"/>
    </row>
    <row r="793" spans="3:11">
      <c r="C793" s="20">
        <v>788</v>
      </c>
      <c r="D793" s="125" t="s">
        <v>2859</v>
      </c>
      <c r="E793" s="126" t="s">
        <v>2860</v>
      </c>
      <c r="F793" s="125" t="s">
        <v>2861</v>
      </c>
      <c r="K793" s="142"/>
    </row>
    <row r="794" spans="3:11">
      <c r="C794" s="20">
        <v>789</v>
      </c>
      <c r="D794" s="127" t="s">
        <v>2862</v>
      </c>
      <c r="E794" s="128" t="s">
        <v>2863</v>
      </c>
      <c r="F794" s="127" t="s">
        <v>2864</v>
      </c>
      <c r="K794" s="142"/>
    </row>
    <row r="795" spans="3:11">
      <c r="C795" s="20">
        <v>790</v>
      </c>
      <c r="D795" s="125" t="s">
        <v>2865</v>
      </c>
      <c r="E795" s="126" t="s">
        <v>2866</v>
      </c>
      <c r="F795" s="125" t="s">
        <v>2867</v>
      </c>
      <c r="K795" s="142"/>
    </row>
    <row r="796" spans="3:11">
      <c r="C796" s="20">
        <v>791</v>
      </c>
      <c r="D796" s="127" t="s">
        <v>2868</v>
      </c>
      <c r="E796" s="128" t="s">
        <v>2869</v>
      </c>
      <c r="F796" s="127" t="s">
        <v>2870</v>
      </c>
      <c r="K796" s="142"/>
    </row>
    <row r="797" spans="3:11">
      <c r="C797" s="20">
        <v>792</v>
      </c>
      <c r="D797" s="125" t="s">
        <v>2871</v>
      </c>
      <c r="E797" s="126" t="s">
        <v>2872</v>
      </c>
      <c r="F797" s="125" t="s">
        <v>2873</v>
      </c>
      <c r="K797" s="142"/>
    </row>
    <row r="798" spans="3:11">
      <c r="C798" s="20">
        <v>793</v>
      </c>
      <c r="D798" s="127" t="s">
        <v>2874</v>
      </c>
      <c r="E798" s="128" t="s">
        <v>2875</v>
      </c>
      <c r="F798" s="127" t="s">
        <v>2876</v>
      </c>
      <c r="K798" s="142"/>
    </row>
    <row r="799" spans="3:11">
      <c r="C799" s="20">
        <v>794</v>
      </c>
      <c r="D799" s="125" t="s">
        <v>2877</v>
      </c>
      <c r="E799" s="126" t="s">
        <v>2878</v>
      </c>
      <c r="F799" s="125" t="s">
        <v>2879</v>
      </c>
      <c r="K799" s="142"/>
    </row>
    <row r="800" spans="3:11" ht="24">
      <c r="C800" s="20">
        <v>795</v>
      </c>
      <c r="D800" s="127" t="s">
        <v>2880</v>
      </c>
      <c r="E800" s="128" t="s">
        <v>2881</v>
      </c>
      <c r="F800" s="127" t="s">
        <v>2882</v>
      </c>
      <c r="K800" s="142"/>
    </row>
    <row r="801" spans="3:11">
      <c r="C801" s="20">
        <v>796</v>
      </c>
      <c r="D801" s="125" t="s">
        <v>2883</v>
      </c>
      <c r="E801" s="126" t="s">
        <v>2884</v>
      </c>
      <c r="F801" s="125" t="s">
        <v>2885</v>
      </c>
      <c r="K801" s="142"/>
    </row>
    <row r="802" spans="3:11" ht="36">
      <c r="C802" s="20">
        <v>797</v>
      </c>
      <c r="D802" s="127" t="s">
        <v>2886</v>
      </c>
      <c r="E802" s="128" t="s">
        <v>2887</v>
      </c>
      <c r="F802" s="127" t="s">
        <v>2888</v>
      </c>
      <c r="K802" s="142"/>
    </row>
    <row r="803" spans="3:11">
      <c r="C803" s="20">
        <v>798</v>
      </c>
      <c r="D803" s="125" t="s">
        <v>2889</v>
      </c>
      <c r="E803" s="126" t="s">
        <v>2890</v>
      </c>
      <c r="F803" s="125" t="s">
        <v>2891</v>
      </c>
      <c r="K803" s="142"/>
    </row>
    <row r="804" spans="3:11" ht="48">
      <c r="C804" s="20">
        <v>799</v>
      </c>
      <c r="D804" s="127" t="s">
        <v>2892</v>
      </c>
      <c r="E804" s="128" t="s">
        <v>2893</v>
      </c>
      <c r="F804" s="127" t="s">
        <v>2894</v>
      </c>
      <c r="K804" s="142"/>
    </row>
    <row r="805" spans="3:11">
      <c r="C805" s="20">
        <v>800</v>
      </c>
      <c r="D805" s="125" t="s">
        <v>2895</v>
      </c>
      <c r="E805" s="126" t="s">
        <v>2896</v>
      </c>
      <c r="F805" s="125" t="s">
        <v>2897</v>
      </c>
      <c r="K805" s="142"/>
    </row>
    <row r="806" spans="3:11" ht="48">
      <c r="C806" s="20">
        <v>801</v>
      </c>
      <c r="D806" s="127" t="s">
        <v>2898</v>
      </c>
      <c r="E806" s="128" t="s">
        <v>2899</v>
      </c>
      <c r="F806" s="127" t="s">
        <v>2900</v>
      </c>
      <c r="K806" s="142"/>
    </row>
    <row r="807" spans="3:11">
      <c r="C807" s="20">
        <v>802</v>
      </c>
      <c r="D807" s="125" t="s">
        <v>2901</v>
      </c>
      <c r="E807" s="126" t="s">
        <v>2902</v>
      </c>
      <c r="F807" s="125" t="s">
        <v>2903</v>
      </c>
      <c r="K807" s="142"/>
    </row>
    <row r="808" spans="3:11" ht="48">
      <c r="C808" s="20">
        <v>803</v>
      </c>
      <c r="D808" s="127" t="s">
        <v>2904</v>
      </c>
      <c r="E808" s="128" t="s">
        <v>2905</v>
      </c>
      <c r="F808" s="127" t="s">
        <v>2906</v>
      </c>
      <c r="K808" s="142"/>
    </row>
    <row r="809" spans="3:11">
      <c r="C809" s="20">
        <v>804</v>
      </c>
      <c r="D809" s="125" t="s">
        <v>2907</v>
      </c>
      <c r="E809" s="126" t="s">
        <v>2908</v>
      </c>
      <c r="F809" s="125" t="s">
        <v>2909</v>
      </c>
      <c r="K809" s="142"/>
    </row>
    <row r="810" spans="3:11" ht="24">
      <c r="C810" s="20">
        <v>805</v>
      </c>
      <c r="D810" s="125" t="s">
        <v>2910</v>
      </c>
      <c r="E810" s="128" t="s">
        <v>2911</v>
      </c>
      <c r="F810" s="125" t="s">
        <v>2912</v>
      </c>
      <c r="K810" s="142"/>
    </row>
    <row r="811" spans="3:11" ht="13.5" thickBot="1">
      <c r="C811" s="20">
        <v>806</v>
      </c>
      <c r="D811" s="143"/>
      <c r="E811" s="144"/>
      <c r="F811" s="143"/>
      <c r="H811" s="144"/>
      <c r="I811" s="144"/>
      <c r="J811" s="144"/>
      <c r="K811" s="145"/>
    </row>
    <row r="812" spans="3:11" ht="22.5">
      <c r="C812" s="20">
        <v>807</v>
      </c>
      <c r="D812" s="113" t="s">
        <v>2913</v>
      </c>
      <c r="E812" s="114" t="s">
        <v>2913</v>
      </c>
      <c r="F812" s="113" t="s">
        <v>2913</v>
      </c>
      <c r="K812" s="142"/>
    </row>
    <row r="813" spans="3:11">
      <c r="C813" s="20">
        <v>808</v>
      </c>
      <c r="D813" s="147"/>
      <c r="E813" s="59"/>
      <c r="F813" s="219"/>
      <c r="K813" s="142"/>
    </row>
    <row r="814" spans="3:11">
      <c r="C814" s="20">
        <v>809</v>
      </c>
      <c r="D814" s="369" t="s">
        <v>2554</v>
      </c>
      <c r="E814" s="370" t="s">
        <v>2755</v>
      </c>
      <c r="F814" s="371" t="s">
        <v>2556</v>
      </c>
      <c r="K814" s="142"/>
    </row>
    <row r="815" spans="3:11">
      <c r="C815" s="20">
        <v>810</v>
      </c>
      <c r="D815" s="363" t="s">
        <v>2557</v>
      </c>
      <c r="E815" s="364" t="s">
        <v>2756</v>
      </c>
      <c r="F815" s="365" t="s">
        <v>2559</v>
      </c>
      <c r="K815" s="142"/>
    </row>
    <row r="816" spans="3:11">
      <c r="C816" s="20">
        <v>811</v>
      </c>
      <c r="D816" s="130" t="s">
        <v>2560</v>
      </c>
      <c r="E816" s="131" t="s">
        <v>2561</v>
      </c>
      <c r="F816" s="241" t="s">
        <v>2562</v>
      </c>
      <c r="K816" s="142"/>
    </row>
    <row r="817" spans="3:11">
      <c r="C817" s="20">
        <v>812</v>
      </c>
      <c r="D817" s="147"/>
      <c r="E817" s="64"/>
      <c r="K817" s="142"/>
    </row>
    <row r="818" spans="3:11">
      <c r="C818" s="20">
        <v>813</v>
      </c>
      <c r="D818" s="40" t="s">
        <v>1929</v>
      </c>
      <c r="E818" s="16" t="s">
        <v>1930</v>
      </c>
      <c r="F818" s="223" t="s">
        <v>1931</v>
      </c>
      <c r="K818" s="142"/>
    </row>
    <row r="819" spans="3:11" ht="25.5">
      <c r="C819" s="20">
        <v>814</v>
      </c>
      <c r="D819" s="313" t="s">
        <v>2914</v>
      </c>
      <c r="E819" s="169" t="s">
        <v>2915</v>
      </c>
      <c r="F819" s="313" t="s">
        <v>2916</v>
      </c>
      <c r="K819" s="142"/>
    </row>
    <row r="820" spans="3:11" ht="172.5" customHeight="1">
      <c r="C820" s="20">
        <v>815</v>
      </c>
      <c r="D820" s="51" t="s">
        <v>2917</v>
      </c>
      <c r="E820" s="180" t="s">
        <v>2918</v>
      </c>
      <c r="F820" s="51" t="s">
        <v>2919</v>
      </c>
      <c r="K820" s="142"/>
    </row>
    <row r="821" spans="3:11">
      <c r="C821" s="20">
        <v>816</v>
      </c>
      <c r="D821" s="168"/>
      <c r="E821" s="169"/>
      <c r="F821" s="146"/>
      <c r="K821" s="142"/>
    </row>
    <row r="822" spans="3:11" ht="25.5">
      <c r="C822" s="20">
        <v>817</v>
      </c>
      <c r="D822" s="168" t="s">
        <v>2920</v>
      </c>
      <c r="E822" s="169" t="s">
        <v>2921</v>
      </c>
      <c r="F822" s="168" t="s">
        <v>2922</v>
      </c>
      <c r="K822" s="142"/>
    </row>
    <row r="823" spans="3:11" ht="191.25">
      <c r="C823" s="20">
        <v>818</v>
      </c>
      <c r="D823" s="168" t="s">
        <v>2923</v>
      </c>
      <c r="E823" s="253" t="s">
        <v>2924</v>
      </c>
      <c r="F823" s="251" t="s">
        <v>2925</v>
      </c>
      <c r="K823" s="142"/>
    </row>
    <row r="824" spans="3:11" ht="76.5">
      <c r="C824" s="20">
        <v>819</v>
      </c>
      <c r="D824" s="168" t="s">
        <v>2926</v>
      </c>
      <c r="E824" s="169" t="s">
        <v>2927</v>
      </c>
      <c r="F824" s="168" t="s">
        <v>2928</v>
      </c>
      <c r="K824" s="142"/>
    </row>
    <row r="825" spans="3:11" ht="51">
      <c r="C825" s="20">
        <v>820</v>
      </c>
      <c r="D825" s="168" t="s">
        <v>2929</v>
      </c>
      <c r="E825" s="169" t="s">
        <v>2930</v>
      </c>
      <c r="F825" s="168" t="s">
        <v>2931</v>
      </c>
      <c r="K825" s="142"/>
    </row>
    <row r="826" spans="3:11" ht="191.25">
      <c r="C826" s="20">
        <v>821</v>
      </c>
      <c r="D826" s="372" t="s">
        <v>2932</v>
      </c>
      <c r="E826" s="169" t="s">
        <v>2933</v>
      </c>
      <c r="F826" s="168" t="s">
        <v>2934</v>
      </c>
      <c r="K826" s="142"/>
    </row>
    <row r="827" spans="3:11">
      <c r="C827" s="20">
        <v>822</v>
      </c>
      <c r="D827" s="168"/>
      <c r="E827" s="169"/>
      <c r="F827" s="168"/>
      <c r="K827" s="142"/>
    </row>
    <row r="828" spans="3:11" ht="25.5">
      <c r="C828" s="20">
        <v>823</v>
      </c>
      <c r="D828" s="147" t="s">
        <v>2935</v>
      </c>
      <c r="E828" s="147" t="s">
        <v>2936</v>
      </c>
      <c r="F828" s="219" t="s">
        <v>2937</v>
      </c>
      <c r="K828" s="142"/>
    </row>
    <row r="829" spans="3:11" ht="38.25">
      <c r="C829" s="20">
        <v>824</v>
      </c>
      <c r="D829" s="310" t="s">
        <v>2938</v>
      </c>
      <c r="E829" s="254" t="s">
        <v>2939</v>
      </c>
      <c r="F829" s="250" t="s">
        <v>2940</v>
      </c>
      <c r="K829" s="142"/>
    </row>
    <row r="830" spans="3:11" ht="51">
      <c r="C830" s="20">
        <v>825</v>
      </c>
      <c r="D830" s="8" t="s">
        <v>2941</v>
      </c>
      <c r="E830" s="254" t="s">
        <v>2942</v>
      </c>
      <c r="F830" s="250" t="s">
        <v>2943</v>
      </c>
      <c r="K830" s="142"/>
    </row>
    <row r="831" spans="3:11" ht="38.25">
      <c r="C831" s="20">
        <v>826</v>
      </c>
      <c r="D831" s="310" t="s">
        <v>2944</v>
      </c>
      <c r="E831" s="134" t="s">
        <v>2945</v>
      </c>
      <c r="F831" s="242" t="s">
        <v>2946</v>
      </c>
      <c r="K831" s="142"/>
    </row>
    <row r="832" spans="3:11" ht="51">
      <c r="C832" s="20">
        <v>827</v>
      </c>
      <c r="D832" s="8" t="s">
        <v>2947</v>
      </c>
      <c r="E832" s="134" t="s">
        <v>2948</v>
      </c>
      <c r="F832" s="242" t="s">
        <v>2949</v>
      </c>
      <c r="K832" s="142"/>
    </row>
    <row r="833" spans="3:11">
      <c r="C833" s="20">
        <v>828</v>
      </c>
      <c r="D833" s="147"/>
      <c r="E833" s="64"/>
      <c r="F833" s="219"/>
      <c r="K833" s="142"/>
    </row>
    <row r="834" spans="3:11" ht="51">
      <c r="C834" s="20">
        <v>829</v>
      </c>
      <c r="D834" s="135" t="s">
        <v>2950</v>
      </c>
      <c r="E834" s="134" t="s">
        <v>2951</v>
      </c>
      <c r="F834" s="242" t="s">
        <v>2952</v>
      </c>
      <c r="K834" s="142"/>
    </row>
    <row r="835" spans="3:11">
      <c r="C835" s="20">
        <v>830</v>
      </c>
      <c r="D835" s="146"/>
      <c r="E835" s="64"/>
      <c r="F835" s="146"/>
      <c r="K835" s="142"/>
    </row>
    <row r="836" spans="3:11">
      <c r="C836" s="20">
        <v>831</v>
      </c>
      <c r="D836" s="52" t="s">
        <v>2953</v>
      </c>
      <c r="E836" s="30" t="s">
        <v>2954</v>
      </c>
      <c r="F836" s="243" t="s">
        <v>2955</v>
      </c>
      <c r="K836" s="142"/>
    </row>
    <row r="837" spans="3:11">
      <c r="C837" s="20">
        <v>832</v>
      </c>
      <c r="D837" s="77" t="s">
        <v>2956</v>
      </c>
      <c r="E837" s="136" t="s">
        <v>2957</v>
      </c>
      <c r="F837" s="86" t="s">
        <v>2958</v>
      </c>
      <c r="K837" s="142"/>
    </row>
    <row r="838" spans="3:11">
      <c r="C838" s="20">
        <v>833</v>
      </c>
      <c r="D838" s="118" t="s">
        <v>2959</v>
      </c>
      <c r="E838" s="137" t="s">
        <v>2960</v>
      </c>
      <c r="F838" s="125" t="s">
        <v>2961</v>
      </c>
      <c r="K838" s="142"/>
    </row>
    <row r="839" spans="3:11">
      <c r="C839" s="20">
        <v>834</v>
      </c>
      <c r="D839" s="138" t="s">
        <v>2962</v>
      </c>
      <c r="E839" s="139" t="s">
        <v>2963</v>
      </c>
      <c r="F839" s="138" t="s">
        <v>2964</v>
      </c>
      <c r="K839" s="142"/>
    </row>
    <row r="840" spans="3:11">
      <c r="C840" s="20">
        <v>835</v>
      </c>
      <c r="D840" s="138" t="s">
        <v>2965</v>
      </c>
      <c r="E840" s="139" t="s">
        <v>2966</v>
      </c>
      <c r="F840" s="138" t="s">
        <v>2967</v>
      </c>
      <c r="K840" s="142"/>
    </row>
    <row r="841" spans="3:11">
      <c r="C841" s="20">
        <v>836</v>
      </c>
      <c r="D841" s="118" t="s">
        <v>2968</v>
      </c>
      <c r="E841" s="137" t="s">
        <v>2969</v>
      </c>
      <c r="F841" s="125" t="s">
        <v>2970</v>
      </c>
      <c r="K841" s="142"/>
    </row>
    <row r="842" spans="3:11">
      <c r="C842" s="20">
        <v>837</v>
      </c>
      <c r="D842" s="138" t="s">
        <v>2962</v>
      </c>
      <c r="E842" s="139" t="s">
        <v>2963</v>
      </c>
      <c r="F842" s="138" t="s">
        <v>2964</v>
      </c>
      <c r="K842" s="142"/>
    </row>
    <row r="843" spans="3:11">
      <c r="C843" s="20">
        <v>838</v>
      </c>
      <c r="D843" s="372" t="s">
        <v>2965</v>
      </c>
      <c r="E843" s="139" t="s">
        <v>2966</v>
      </c>
      <c r="F843" s="138" t="s">
        <v>2967</v>
      </c>
      <c r="K843" s="142"/>
    </row>
    <row r="844" spans="3:11">
      <c r="C844" s="20">
        <v>839</v>
      </c>
      <c r="D844" s="77" t="s">
        <v>2971</v>
      </c>
      <c r="E844" s="136" t="s">
        <v>2972</v>
      </c>
      <c r="F844" s="86" t="s">
        <v>2973</v>
      </c>
      <c r="K844" s="142"/>
    </row>
    <row r="845" spans="3:11">
      <c r="C845" s="20">
        <v>840</v>
      </c>
      <c r="D845" s="118" t="s">
        <v>2974</v>
      </c>
      <c r="E845" s="137" t="s">
        <v>2975</v>
      </c>
      <c r="F845" s="125" t="s">
        <v>2976</v>
      </c>
      <c r="K845" s="142"/>
    </row>
    <row r="846" spans="3:11">
      <c r="C846" s="20">
        <v>841</v>
      </c>
      <c r="D846" s="138" t="s">
        <v>2977</v>
      </c>
      <c r="E846" s="139" t="s">
        <v>2978</v>
      </c>
      <c r="F846" s="138" t="s">
        <v>2964</v>
      </c>
      <c r="K846" s="142"/>
    </row>
    <row r="847" spans="3:11">
      <c r="C847" s="20">
        <v>842</v>
      </c>
      <c r="D847" s="138" t="s">
        <v>2979</v>
      </c>
      <c r="E847" s="139" t="s">
        <v>2980</v>
      </c>
      <c r="F847" s="138" t="s">
        <v>2967</v>
      </c>
      <c r="K847" s="142"/>
    </row>
    <row r="848" spans="3:11">
      <c r="C848" s="20">
        <v>843</v>
      </c>
      <c r="D848" s="118" t="s">
        <v>2981</v>
      </c>
      <c r="E848" s="137" t="s">
        <v>2982</v>
      </c>
      <c r="F848" s="125" t="s">
        <v>2983</v>
      </c>
      <c r="K848" s="142"/>
    </row>
    <row r="849" spans="3:11">
      <c r="C849" s="20">
        <v>844</v>
      </c>
      <c r="D849" s="138" t="s">
        <v>2977</v>
      </c>
      <c r="E849" s="139" t="s">
        <v>2978</v>
      </c>
      <c r="F849" s="138" t="s">
        <v>2964</v>
      </c>
      <c r="K849" s="142"/>
    </row>
    <row r="850" spans="3:11">
      <c r="C850" s="20">
        <v>845</v>
      </c>
      <c r="D850" s="138" t="s">
        <v>2979</v>
      </c>
      <c r="E850" s="139" t="s">
        <v>2980</v>
      </c>
      <c r="F850" s="138" t="s">
        <v>2967</v>
      </c>
      <c r="K850" s="142"/>
    </row>
    <row r="851" spans="3:11">
      <c r="C851" s="20">
        <v>846</v>
      </c>
      <c r="D851" s="146"/>
      <c r="E851" s="64"/>
      <c r="F851" s="146"/>
      <c r="K851" s="142"/>
    </row>
    <row r="852" spans="3:11" ht="51">
      <c r="C852" s="20">
        <v>847</v>
      </c>
      <c r="D852" s="135" t="s">
        <v>2941</v>
      </c>
      <c r="E852" s="134" t="s">
        <v>2942</v>
      </c>
      <c r="F852" s="242" t="s">
        <v>2943</v>
      </c>
      <c r="K852" s="142"/>
    </row>
    <row r="853" spans="3:11">
      <c r="C853" s="20">
        <v>848</v>
      </c>
      <c r="D853" s="77" t="s">
        <v>2956</v>
      </c>
      <c r="E853" s="136" t="s">
        <v>2957</v>
      </c>
      <c r="F853" s="86" t="s">
        <v>2958</v>
      </c>
      <c r="K853" s="142"/>
    </row>
    <row r="854" spans="3:11">
      <c r="C854" s="20">
        <v>849</v>
      </c>
      <c r="D854" s="118" t="s">
        <v>2984</v>
      </c>
      <c r="E854" s="137" t="s">
        <v>2960</v>
      </c>
      <c r="F854" s="125" t="s">
        <v>2961</v>
      </c>
      <c r="K854" s="142"/>
    </row>
    <row r="855" spans="3:11">
      <c r="C855" s="20">
        <v>850</v>
      </c>
      <c r="D855" s="138" t="s">
        <v>2962</v>
      </c>
      <c r="E855" s="139" t="s">
        <v>2963</v>
      </c>
      <c r="F855" s="138" t="s">
        <v>2964</v>
      </c>
      <c r="K855" s="142"/>
    </row>
    <row r="856" spans="3:11">
      <c r="C856" s="20">
        <v>851</v>
      </c>
      <c r="D856" s="138" t="s">
        <v>2965</v>
      </c>
      <c r="E856" s="139" t="s">
        <v>2966</v>
      </c>
      <c r="F856" s="138" t="s">
        <v>2967</v>
      </c>
      <c r="K856" s="142"/>
    </row>
    <row r="857" spans="3:11">
      <c r="C857" s="20">
        <v>852</v>
      </c>
      <c r="D857" s="118" t="s">
        <v>2985</v>
      </c>
      <c r="E857" s="137" t="s">
        <v>2969</v>
      </c>
      <c r="F857" s="125" t="s">
        <v>2970</v>
      </c>
      <c r="K857" s="142"/>
    </row>
    <row r="858" spans="3:11">
      <c r="C858" s="20">
        <v>853</v>
      </c>
      <c r="D858" s="138" t="s">
        <v>2962</v>
      </c>
      <c r="E858" s="139" t="s">
        <v>2963</v>
      </c>
      <c r="F858" s="138" t="s">
        <v>2964</v>
      </c>
      <c r="K858" s="142"/>
    </row>
    <row r="859" spans="3:11">
      <c r="C859" s="20">
        <v>854</v>
      </c>
      <c r="D859" s="138" t="s">
        <v>2965</v>
      </c>
      <c r="E859" s="139" t="s">
        <v>2966</v>
      </c>
      <c r="F859" s="138" t="s">
        <v>2967</v>
      </c>
      <c r="K859" s="142"/>
    </row>
    <row r="860" spans="3:11">
      <c r="C860" s="20">
        <v>855</v>
      </c>
      <c r="D860" s="77" t="s">
        <v>2971</v>
      </c>
      <c r="E860" s="136" t="s">
        <v>2972</v>
      </c>
      <c r="F860" s="86" t="s">
        <v>2973</v>
      </c>
      <c r="K860" s="142"/>
    </row>
    <row r="861" spans="3:11">
      <c r="C861" s="20">
        <v>856</v>
      </c>
      <c r="D861" s="118" t="s">
        <v>2986</v>
      </c>
      <c r="E861" s="137" t="s">
        <v>2975</v>
      </c>
      <c r="F861" s="125" t="s">
        <v>2976</v>
      </c>
      <c r="K861" s="142"/>
    </row>
    <row r="862" spans="3:11">
      <c r="C862" s="20">
        <v>857</v>
      </c>
      <c r="D862" s="138" t="s">
        <v>2977</v>
      </c>
      <c r="E862" s="139" t="s">
        <v>2978</v>
      </c>
      <c r="F862" s="138" t="s">
        <v>2964</v>
      </c>
      <c r="K862" s="142"/>
    </row>
    <row r="863" spans="3:11">
      <c r="C863" s="20">
        <v>858</v>
      </c>
      <c r="D863" s="138" t="s">
        <v>2979</v>
      </c>
      <c r="E863" s="139" t="s">
        <v>2980</v>
      </c>
      <c r="F863" s="138" t="s">
        <v>2967</v>
      </c>
      <c r="K863" s="142"/>
    </row>
    <row r="864" spans="3:11">
      <c r="C864" s="20">
        <v>859</v>
      </c>
      <c r="D864" s="118" t="s">
        <v>2987</v>
      </c>
      <c r="E864" s="137" t="s">
        <v>2982</v>
      </c>
      <c r="F864" s="125" t="s">
        <v>2983</v>
      </c>
      <c r="K864" s="142"/>
    </row>
    <row r="865" spans="3:11">
      <c r="C865" s="20">
        <v>860</v>
      </c>
      <c r="D865" s="138" t="s">
        <v>2977</v>
      </c>
      <c r="E865" s="139" t="s">
        <v>2978</v>
      </c>
      <c r="F865" s="138" t="s">
        <v>2964</v>
      </c>
      <c r="K865" s="142"/>
    </row>
    <row r="866" spans="3:11">
      <c r="C866" s="20">
        <v>861</v>
      </c>
      <c r="D866" s="138" t="s">
        <v>2979</v>
      </c>
      <c r="E866" s="139" t="s">
        <v>2980</v>
      </c>
      <c r="F866" s="138" t="s">
        <v>2967</v>
      </c>
      <c r="K866" s="142"/>
    </row>
    <row r="867" spans="3:11">
      <c r="C867" s="20">
        <v>862</v>
      </c>
      <c r="D867" s="115"/>
      <c r="E867" s="64"/>
      <c r="F867" s="239"/>
      <c r="K867" s="142"/>
    </row>
    <row r="868" spans="3:11" ht="38.25">
      <c r="C868" s="20">
        <v>863</v>
      </c>
      <c r="D868" s="135" t="s">
        <v>2988</v>
      </c>
      <c r="E868" s="134" t="s">
        <v>2989</v>
      </c>
      <c r="F868" s="242" t="s">
        <v>2990</v>
      </c>
      <c r="K868" s="142"/>
    </row>
    <row r="869" spans="3:11">
      <c r="C869" s="20">
        <v>864</v>
      </c>
      <c r="D869" s="77" t="s">
        <v>2956</v>
      </c>
      <c r="E869" s="136" t="s">
        <v>2957</v>
      </c>
      <c r="F869" s="86" t="s">
        <v>2958</v>
      </c>
      <c r="K869" s="142"/>
    </row>
    <row r="870" spans="3:11">
      <c r="C870" s="20">
        <v>865</v>
      </c>
      <c r="D870" s="118" t="s">
        <v>2984</v>
      </c>
      <c r="E870" s="137" t="s">
        <v>2960</v>
      </c>
      <c r="F870" s="125" t="s">
        <v>2961</v>
      </c>
      <c r="K870" s="142"/>
    </row>
    <row r="871" spans="3:11">
      <c r="C871" s="20">
        <v>866</v>
      </c>
      <c r="D871" s="138" t="s">
        <v>2962</v>
      </c>
      <c r="E871" s="139" t="s">
        <v>2963</v>
      </c>
      <c r="F871" s="138" t="s">
        <v>2964</v>
      </c>
      <c r="K871" s="142"/>
    </row>
    <row r="872" spans="3:11">
      <c r="C872" s="20">
        <v>867</v>
      </c>
      <c r="D872" s="138" t="s">
        <v>2965</v>
      </c>
      <c r="E872" s="139" t="s">
        <v>2966</v>
      </c>
      <c r="F872" s="138" t="s">
        <v>2967</v>
      </c>
      <c r="K872" s="142"/>
    </row>
    <row r="873" spans="3:11">
      <c r="C873" s="20">
        <v>868</v>
      </c>
      <c r="D873" s="118" t="s">
        <v>2985</v>
      </c>
      <c r="E873" s="137" t="s">
        <v>2969</v>
      </c>
      <c r="F873" s="125" t="s">
        <v>2970</v>
      </c>
      <c r="K873" s="142"/>
    </row>
    <row r="874" spans="3:11">
      <c r="C874" s="20">
        <v>869</v>
      </c>
      <c r="D874" s="138" t="s">
        <v>2962</v>
      </c>
      <c r="E874" s="139" t="s">
        <v>2963</v>
      </c>
      <c r="F874" s="138" t="s">
        <v>2964</v>
      </c>
      <c r="K874" s="142"/>
    </row>
    <row r="875" spans="3:11">
      <c r="C875" s="20">
        <v>870</v>
      </c>
      <c r="D875" s="138" t="s">
        <v>2965</v>
      </c>
      <c r="E875" s="139" t="s">
        <v>2966</v>
      </c>
      <c r="F875" s="138" t="s">
        <v>2967</v>
      </c>
      <c r="K875" s="142"/>
    </row>
    <row r="876" spans="3:11">
      <c r="C876" s="20">
        <v>871</v>
      </c>
      <c r="D876" s="77" t="s">
        <v>2971</v>
      </c>
      <c r="E876" s="136" t="s">
        <v>2972</v>
      </c>
      <c r="F876" s="86" t="s">
        <v>2973</v>
      </c>
      <c r="K876" s="142"/>
    </row>
    <row r="877" spans="3:11">
      <c r="C877" s="20">
        <v>872</v>
      </c>
      <c r="D877" s="118" t="s">
        <v>2986</v>
      </c>
      <c r="E877" s="137" t="s">
        <v>2975</v>
      </c>
      <c r="F877" s="125" t="s">
        <v>2976</v>
      </c>
      <c r="K877" s="142"/>
    </row>
    <row r="878" spans="3:11">
      <c r="C878" s="20">
        <v>873</v>
      </c>
      <c r="D878" s="138" t="s">
        <v>2977</v>
      </c>
      <c r="E878" s="139" t="s">
        <v>2978</v>
      </c>
      <c r="F878" s="138" t="s">
        <v>2964</v>
      </c>
      <c r="K878" s="142"/>
    </row>
    <row r="879" spans="3:11">
      <c r="C879" s="20">
        <v>874</v>
      </c>
      <c r="D879" s="138" t="s">
        <v>2979</v>
      </c>
      <c r="E879" s="139" t="s">
        <v>2980</v>
      </c>
      <c r="F879" s="138" t="s">
        <v>2967</v>
      </c>
      <c r="K879" s="142"/>
    </row>
    <row r="880" spans="3:11">
      <c r="C880" s="20">
        <v>875</v>
      </c>
      <c r="D880" s="118" t="s">
        <v>2987</v>
      </c>
      <c r="E880" s="137" t="s">
        <v>2982</v>
      </c>
      <c r="F880" s="125" t="s">
        <v>2983</v>
      </c>
      <c r="K880" s="142"/>
    </row>
    <row r="881" spans="3:11">
      <c r="C881" s="20">
        <v>876</v>
      </c>
      <c r="D881" s="138" t="s">
        <v>2977</v>
      </c>
      <c r="E881" s="139" t="s">
        <v>2978</v>
      </c>
      <c r="F881" s="138" t="s">
        <v>2964</v>
      </c>
      <c r="K881" s="142"/>
    </row>
    <row r="882" spans="3:11">
      <c r="C882" s="20">
        <v>877</v>
      </c>
      <c r="D882" s="138" t="s">
        <v>2979</v>
      </c>
      <c r="E882" s="139" t="s">
        <v>2980</v>
      </c>
      <c r="F882" s="138" t="s">
        <v>2967</v>
      </c>
      <c r="K882" s="142"/>
    </row>
    <row r="883" spans="3:11">
      <c r="C883" s="20">
        <v>878</v>
      </c>
      <c r="D883" s="115"/>
      <c r="E883" s="64"/>
      <c r="F883" s="239"/>
      <c r="K883" s="142"/>
    </row>
    <row r="884" spans="3:11" ht="51">
      <c r="C884" s="20">
        <v>879</v>
      </c>
      <c r="D884" s="135" t="s">
        <v>2947</v>
      </c>
      <c r="E884" s="134" t="s">
        <v>2948</v>
      </c>
      <c r="F884" s="242" t="s">
        <v>2949</v>
      </c>
      <c r="K884" s="142"/>
    </row>
    <row r="885" spans="3:11">
      <c r="C885" s="20">
        <v>880</v>
      </c>
      <c r="D885" s="77" t="s">
        <v>2956</v>
      </c>
      <c r="E885" s="136" t="s">
        <v>2957</v>
      </c>
      <c r="F885" s="86" t="s">
        <v>2958</v>
      </c>
      <c r="K885" s="142"/>
    </row>
    <row r="886" spans="3:11">
      <c r="C886" s="20">
        <v>881</v>
      </c>
      <c r="D886" s="118" t="s">
        <v>2984</v>
      </c>
      <c r="E886" s="137" t="s">
        <v>2960</v>
      </c>
      <c r="F886" s="125" t="s">
        <v>2961</v>
      </c>
      <c r="K886" s="142"/>
    </row>
    <row r="887" spans="3:11">
      <c r="C887" s="20">
        <v>882</v>
      </c>
      <c r="D887" s="138" t="s">
        <v>2962</v>
      </c>
      <c r="E887" s="139" t="s">
        <v>2963</v>
      </c>
      <c r="F887" s="138" t="s">
        <v>2964</v>
      </c>
      <c r="K887" s="142"/>
    </row>
    <row r="888" spans="3:11">
      <c r="C888" s="20">
        <v>883</v>
      </c>
      <c r="D888" s="138" t="s">
        <v>2965</v>
      </c>
      <c r="E888" s="139" t="s">
        <v>2966</v>
      </c>
      <c r="F888" s="138" t="s">
        <v>2967</v>
      </c>
      <c r="K888" s="142"/>
    </row>
    <row r="889" spans="3:11">
      <c r="C889" s="20">
        <v>884</v>
      </c>
      <c r="D889" s="118" t="s">
        <v>2985</v>
      </c>
      <c r="E889" s="137" t="s">
        <v>2969</v>
      </c>
      <c r="F889" s="125" t="s">
        <v>2970</v>
      </c>
      <c r="K889" s="142"/>
    </row>
    <row r="890" spans="3:11">
      <c r="C890" s="20">
        <v>885</v>
      </c>
      <c r="D890" s="138" t="s">
        <v>2962</v>
      </c>
      <c r="E890" s="139" t="s">
        <v>2963</v>
      </c>
      <c r="F890" s="138" t="s">
        <v>2964</v>
      </c>
      <c r="K890" s="142"/>
    </row>
    <row r="891" spans="3:11">
      <c r="C891" s="20">
        <v>886</v>
      </c>
      <c r="D891" s="372" t="s">
        <v>2965</v>
      </c>
      <c r="E891" s="139" t="s">
        <v>2966</v>
      </c>
      <c r="F891" s="138" t="s">
        <v>2967</v>
      </c>
      <c r="K891" s="142"/>
    </row>
    <row r="892" spans="3:11">
      <c r="C892" s="20">
        <v>887</v>
      </c>
      <c r="D892" s="77" t="s">
        <v>2971</v>
      </c>
      <c r="E892" s="136" t="s">
        <v>2972</v>
      </c>
      <c r="F892" s="86" t="s">
        <v>2973</v>
      </c>
      <c r="K892" s="142"/>
    </row>
    <row r="893" spans="3:11">
      <c r="C893" s="20">
        <v>888</v>
      </c>
      <c r="D893" s="118" t="s">
        <v>2986</v>
      </c>
      <c r="E893" s="137" t="s">
        <v>2975</v>
      </c>
      <c r="F893" s="125" t="s">
        <v>2976</v>
      </c>
      <c r="K893" s="142"/>
    </row>
    <row r="894" spans="3:11">
      <c r="C894" s="20">
        <v>889</v>
      </c>
      <c r="D894" s="138" t="s">
        <v>2977</v>
      </c>
      <c r="E894" s="139" t="s">
        <v>2978</v>
      </c>
      <c r="F894" s="138" t="s">
        <v>2964</v>
      </c>
      <c r="K894" s="142"/>
    </row>
    <row r="895" spans="3:11">
      <c r="C895" s="20">
        <v>890</v>
      </c>
      <c r="D895" s="138" t="s">
        <v>2979</v>
      </c>
      <c r="E895" s="139" t="s">
        <v>2980</v>
      </c>
      <c r="F895" s="138" t="s">
        <v>2967</v>
      </c>
      <c r="K895" s="142"/>
    </row>
    <row r="896" spans="3:11">
      <c r="C896" s="20">
        <v>891</v>
      </c>
      <c r="D896" s="118" t="s">
        <v>2987</v>
      </c>
      <c r="E896" s="137" t="s">
        <v>2982</v>
      </c>
      <c r="F896" s="125" t="s">
        <v>2983</v>
      </c>
      <c r="K896" s="142"/>
    </row>
    <row r="897" spans="3:11">
      <c r="C897" s="20">
        <v>892</v>
      </c>
      <c r="D897" s="138" t="s">
        <v>2977</v>
      </c>
      <c r="E897" s="139" t="s">
        <v>2978</v>
      </c>
      <c r="F897" s="138" t="s">
        <v>2964</v>
      </c>
      <c r="K897" s="142"/>
    </row>
    <row r="898" spans="3:11">
      <c r="C898" s="20">
        <v>893</v>
      </c>
      <c r="D898" s="138" t="s">
        <v>2979</v>
      </c>
      <c r="E898" s="139" t="s">
        <v>2980</v>
      </c>
      <c r="F898" s="138" t="s">
        <v>2967</v>
      </c>
      <c r="K898" s="142"/>
    </row>
    <row r="899" spans="3:11">
      <c r="C899" s="20">
        <v>894</v>
      </c>
      <c r="D899" s="74" t="s">
        <v>2991</v>
      </c>
      <c r="E899" s="75" t="s">
        <v>2992</v>
      </c>
      <c r="F899" s="83" t="s">
        <v>2993</v>
      </c>
      <c r="H899" s="171"/>
      <c r="I899" s="171"/>
      <c r="J899" s="171"/>
      <c r="K899" s="172"/>
    </row>
    <row r="900" spans="3:11" ht="13.5" thickBot="1">
      <c r="C900" s="20">
        <v>895</v>
      </c>
      <c r="D900" s="77" t="s">
        <v>2994</v>
      </c>
      <c r="E900" s="78" t="s">
        <v>2995</v>
      </c>
      <c r="F900" s="86" t="s">
        <v>2996</v>
      </c>
      <c r="H900" s="173"/>
      <c r="I900" s="173"/>
      <c r="J900" s="173"/>
      <c r="K900" s="174"/>
    </row>
    <row r="901" spans="3:11">
      <c r="C901" s="20">
        <v>896</v>
      </c>
      <c r="D901" s="547" t="s">
        <v>2997</v>
      </c>
      <c r="E901" s="548"/>
      <c r="K901" s="142"/>
    </row>
    <row r="902" spans="3:11">
      <c r="C902" s="20">
        <v>897</v>
      </c>
      <c r="D902" s="53"/>
      <c r="E902" s="7"/>
      <c r="F902" s="53"/>
      <c r="K902" s="142"/>
    </row>
    <row r="903" spans="3:11">
      <c r="C903" s="20">
        <v>898</v>
      </c>
      <c r="D903" s="178" t="s">
        <v>2998</v>
      </c>
      <c r="E903" s="178" t="s">
        <v>2999</v>
      </c>
      <c r="F903" s="178" t="s">
        <v>3000</v>
      </c>
      <c r="K903" s="142"/>
    </row>
    <row r="904" spans="3:11" ht="25.5">
      <c r="C904" s="20">
        <v>899</v>
      </c>
      <c r="D904" s="373" t="s">
        <v>3001</v>
      </c>
      <c r="E904" s="373" t="s">
        <v>3002</v>
      </c>
      <c r="F904" s="373" t="s">
        <v>3000</v>
      </c>
      <c r="K904" s="142"/>
    </row>
    <row r="905" spans="3:11">
      <c r="C905" s="20">
        <v>900</v>
      </c>
      <c r="D905" s="178" t="s">
        <v>3003</v>
      </c>
      <c r="E905" s="178" t="s">
        <v>3004</v>
      </c>
      <c r="F905" s="178" t="s">
        <v>3000</v>
      </c>
      <c r="K905" s="142"/>
    </row>
    <row r="906" spans="3:11" ht="25.5">
      <c r="C906" s="20">
        <v>901</v>
      </c>
      <c r="D906" s="373" t="s">
        <v>3005</v>
      </c>
      <c r="E906" s="373" t="s">
        <v>3006</v>
      </c>
      <c r="F906" s="373" t="s">
        <v>3000</v>
      </c>
      <c r="K906" s="142"/>
    </row>
    <row r="907" spans="3:11">
      <c r="C907" s="20">
        <v>902</v>
      </c>
      <c r="D907" s="178" t="s">
        <v>3007</v>
      </c>
      <c r="E907" s="178" t="s">
        <v>3008</v>
      </c>
      <c r="F907" s="178" t="s">
        <v>3000</v>
      </c>
      <c r="K907" s="142"/>
    </row>
    <row r="908" spans="3:11" ht="38.25">
      <c r="C908" s="20">
        <v>903</v>
      </c>
      <c r="D908" s="373" t="s">
        <v>3009</v>
      </c>
      <c r="E908" s="373" t="s">
        <v>3010</v>
      </c>
      <c r="F908" s="373" t="s">
        <v>3000</v>
      </c>
      <c r="K908" s="142"/>
    </row>
    <row r="909" spans="3:11">
      <c r="C909" s="20">
        <v>904</v>
      </c>
      <c r="D909" s="178" t="s">
        <v>3011</v>
      </c>
      <c r="E909" s="178" t="s">
        <v>3012</v>
      </c>
      <c r="F909" s="178" t="s">
        <v>3000</v>
      </c>
      <c r="K909" s="142"/>
    </row>
    <row r="910" spans="3:11" ht="38.25">
      <c r="C910" s="20">
        <v>905</v>
      </c>
      <c r="D910" s="373" t="s">
        <v>3013</v>
      </c>
      <c r="E910" s="373" t="s">
        <v>3014</v>
      </c>
      <c r="F910" s="373" t="s">
        <v>3000</v>
      </c>
      <c r="K910" s="142"/>
    </row>
    <row r="911" spans="3:11" ht="25.5">
      <c r="C911" s="20">
        <v>906</v>
      </c>
      <c r="D911" s="178" t="s">
        <v>3015</v>
      </c>
      <c r="E911" s="178" t="s">
        <v>3016</v>
      </c>
      <c r="F911" s="178" t="s">
        <v>3000</v>
      </c>
      <c r="K911" s="142"/>
    </row>
    <row r="912" spans="3:11" ht="25.5">
      <c r="C912" s="20">
        <v>907</v>
      </c>
      <c r="D912" s="373" t="s">
        <v>3017</v>
      </c>
      <c r="E912" s="373" t="s">
        <v>3018</v>
      </c>
      <c r="F912" s="373" t="s">
        <v>3000</v>
      </c>
      <c r="K912" s="142"/>
    </row>
    <row r="913" spans="3:11" ht="25.5">
      <c r="C913" s="20">
        <v>908</v>
      </c>
      <c r="D913" s="178" t="s">
        <v>3019</v>
      </c>
      <c r="E913" s="178" t="s">
        <v>3020</v>
      </c>
      <c r="F913" s="178" t="s">
        <v>3000</v>
      </c>
      <c r="K913" s="142"/>
    </row>
    <row r="914" spans="3:11" ht="25.5">
      <c r="C914" s="20">
        <v>909</v>
      </c>
      <c r="D914" s="373" t="s">
        <v>3021</v>
      </c>
      <c r="E914" s="373" t="s">
        <v>3022</v>
      </c>
      <c r="F914" s="373" t="s">
        <v>3000</v>
      </c>
      <c r="K914" s="142"/>
    </row>
    <row r="915" spans="3:11" ht="25.5">
      <c r="C915" s="20">
        <v>910</v>
      </c>
      <c r="D915" s="178" t="s">
        <v>3023</v>
      </c>
      <c r="E915" s="178" t="s">
        <v>3024</v>
      </c>
      <c r="F915" s="178" t="s">
        <v>3000</v>
      </c>
      <c r="K915" s="142"/>
    </row>
    <row r="916" spans="3:11" ht="38.25">
      <c r="C916" s="20">
        <v>911</v>
      </c>
      <c r="D916" s="373" t="s">
        <v>3025</v>
      </c>
      <c r="E916" s="373" t="s">
        <v>3026</v>
      </c>
      <c r="F916" s="373" t="s">
        <v>3000</v>
      </c>
      <c r="K916" s="142"/>
    </row>
    <row r="917" spans="3:11" ht="25.5">
      <c r="C917" s="20">
        <v>912</v>
      </c>
      <c r="D917" s="178" t="s">
        <v>3027</v>
      </c>
      <c r="E917" s="178" t="s">
        <v>3028</v>
      </c>
      <c r="F917" s="178" t="s">
        <v>3000</v>
      </c>
      <c r="K917" s="142"/>
    </row>
    <row r="918" spans="3:11" ht="38.25">
      <c r="C918" s="20">
        <v>913</v>
      </c>
      <c r="D918" s="373" t="s">
        <v>3029</v>
      </c>
      <c r="E918" s="373" t="s">
        <v>3030</v>
      </c>
      <c r="F918" s="373" t="s">
        <v>3000</v>
      </c>
      <c r="K918" s="142"/>
    </row>
    <row r="919" spans="3:11" ht="25.5">
      <c r="C919" s="20">
        <v>914</v>
      </c>
      <c r="D919" s="372" t="s">
        <v>3031</v>
      </c>
      <c r="E919" s="178" t="s">
        <v>3032</v>
      </c>
      <c r="F919" s="372" t="s">
        <v>3000</v>
      </c>
      <c r="K919" s="142"/>
    </row>
    <row r="920" spans="3:11" ht="38.25">
      <c r="C920" s="20">
        <v>915</v>
      </c>
      <c r="D920" s="373" t="s">
        <v>3033</v>
      </c>
      <c r="E920" s="373" t="s">
        <v>3034</v>
      </c>
      <c r="F920" s="373" t="s">
        <v>3000</v>
      </c>
      <c r="K920" s="142"/>
    </row>
    <row r="921" spans="3:11" ht="25.5">
      <c r="C921" s="20">
        <v>916</v>
      </c>
      <c r="D921" s="178" t="s">
        <v>3035</v>
      </c>
      <c r="E921" s="178" t="s">
        <v>3036</v>
      </c>
      <c r="F921" s="178" t="s">
        <v>3000</v>
      </c>
      <c r="K921" s="142"/>
    </row>
    <row r="922" spans="3:11" ht="38.25">
      <c r="C922" s="20">
        <v>917</v>
      </c>
      <c r="D922" s="373" t="s">
        <v>3037</v>
      </c>
      <c r="E922" s="373" t="s">
        <v>3038</v>
      </c>
      <c r="F922" s="373" t="s">
        <v>3000</v>
      </c>
      <c r="K922" s="142"/>
    </row>
    <row r="923" spans="3:11">
      <c r="C923" s="20">
        <v>918</v>
      </c>
      <c r="D923" s="374"/>
      <c r="E923" s="375"/>
      <c r="F923" s="376"/>
      <c r="K923" s="142"/>
    </row>
    <row r="924" spans="3:11">
      <c r="C924" s="20">
        <v>919</v>
      </c>
      <c r="D924" s="377"/>
      <c r="E924" s="378"/>
      <c r="F924" s="376"/>
      <c r="K924" s="142"/>
    </row>
    <row r="925" spans="3:11">
      <c r="C925" s="20">
        <v>920</v>
      </c>
      <c r="D925" s="178" t="s">
        <v>2998</v>
      </c>
      <c r="E925" s="178" t="str">
        <f>+E903</f>
        <v>Nominalwert der Währungsswaps &lt; 5 Jahre</v>
      </c>
      <c r="F925" s="178" t="s">
        <v>3000</v>
      </c>
      <c r="K925" s="142"/>
    </row>
    <row r="926" spans="3:11" ht="25.5">
      <c r="C926" s="20">
        <v>921</v>
      </c>
      <c r="D926" s="373" t="s">
        <v>3001</v>
      </c>
      <c r="E926" s="373" t="str">
        <f t="shared" ref="E926:E944" si="0">+E904</f>
        <v>Nominalwert der Währungsswaps mit einer DURCHSCHNITTLICHEN LAUFZEIT &lt; 5 Jahren</v>
      </c>
      <c r="F926" s="373" t="s">
        <v>3000</v>
      </c>
      <c r="K926" s="142"/>
    </row>
    <row r="927" spans="3:11">
      <c r="C927" s="20">
        <v>922</v>
      </c>
      <c r="D927" s="178" t="s">
        <v>3003</v>
      </c>
      <c r="E927" s="178" t="str">
        <f t="shared" si="0"/>
        <v>Nominalwert der Währungsswaps 5 - &lt;10 Jahre</v>
      </c>
      <c r="F927" s="178" t="s">
        <v>3000</v>
      </c>
      <c r="K927" s="142"/>
    </row>
    <row r="928" spans="3:11" ht="25.5">
      <c r="C928" s="20">
        <v>923</v>
      </c>
      <c r="D928" s="373" t="s">
        <v>3005</v>
      </c>
      <c r="E928" s="373" t="str">
        <f t="shared" si="0"/>
        <v>Nominalwert der Währungsswaps mit einer DURCHSCHNITTLICHEN LAUFZEIT von 5 - &lt; 10 Jahren</v>
      </c>
      <c r="F928" s="373" t="s">
        <v>3000</v>
      </c>
      <c r="K928" s="142"/>
    </row>
    <row r="929" spans="3:11">
      <c r="C929" s="20">
        <v>924</v>
      </c>
      <c r="D929" s="178" t="s">
        <v>3007</v>
      </c>
      <c r="E929" s="178" t="str">
        <f t="shared" si="0"/>
        <v>Nominalwert der Währungsswaps 10 - &lt;15 Jahre</v>
      </c>
      <c r="F929" s="178" t="s">
        <v>3000</v>
      </c>
      <c r="K929" s="142"/>
    </row>
    <row r="930" spans="3:11" ht="38.25">
      <c r="C930" s="20">
        <v>925</v>
      </c>
      <c r="D930" s="373" t="s">
        <v>3009</v>
      </c>
      <c r="E930" s="373" t="str">
        <f t="shared" si="0"/>
        <v>Nominalwert der Währungsswaps mit einer DURCHSCHNITTLICHEN LAUFZEIT von 10 - &lt; 15 Jahren</v>
      </c>
      <c r="F930" s="373" t="s">
        <v>3000</v>
      </c>
      <c r="K930" s="142"/>
    </row>
    <row r="931" spans="3:11">
      <c r="C931" s="20">
        <v>926</v>
      </c>
      <c r="D931" s="178" t="s">
        <v>3011</v>
      </c>
      <c r="E931" s="178" t="str">
        <f t="shared" si="0"/>
        <v>Nominalwert der Währungsswaps 15 - &lt;25 Jahre</v>
      </c>
      <c r="F931" s="178" t="s">
        <v>3000</v>
      </c>
      <c r="K931" s="142"/>
    </row>
    <row r="932" spans="3:11" ht="38.25">
      <c r="C932" s="20">
        <v>927</v>
      </c>
      <c r="D932" s="373" t="s">
        <v>3013</v>
      </c>
      <c r="E932" s="373" t="str">
        <f t="shared" si="0"/>
        <v>Nominalwert der Währungsswaps mit einer DURCHSCHNITTLICHEN LAUFZEIT von 15 - &lt; 25 Jahren</v>
      </c>
      <c r="F932" s="373" t="s">
        <v>3000</v>
      </c>
      <c r="K932" s="142"/>
    </row>
    <row r="933" spans="3:11" ht="25.5">
      <c r="C933" s="20">
        <v>928</v>
      </c>
      <c r="D933" s="178" t="s">
        <v>3015</v>
      </c>
      <c r="E933" s="178" t="str">
        <f t="shared" si="0"/>
        <v>Nominalwert der Währungsswaps 25 Jahre und laenger</v>
      </c>
      <c r="F933" s="178" t="s">
        <v>3000</v>
      </c>
      <c r="K933" s="142"/>
    </row>
    <row r="934" spans="3:11" ht="25.5">
      <c r="C934" s="20">
        <v>929</v>
      </c>
      <c r="D934" s="373" t="s">
        <v>3017</v>
      </c>
      <c r="E934" s="373" t="str">
        <f t="shared" si="0"/>
        <v>Nominalwert der Währungsswaps mit einer DURCHSCHNITTLICHEN LAUFZEIT mehr als 25 Jahren</v>
      </c>
      <c r="F934" s="373" t="s">
        <v>3000</v>
      </c>
      <c r="K934" s="142"/>
    </row>
    <row r="935" spans="3:11" ht="25.5">
      <c r="C935" s="20">
        <v>930</v>
      </c>
      <c r="D935" s="372" t="s">
        <v>3019</v>
      </c>
      <c r="E935" s="178" t="str">
        <f t="shared" si="0"/>
        <v>Durchschnittlicher Währungskurs der Währungsswaps &lt; 5 Jahre</v>
      </c>
      <c r="F935" s="372" t="s">
        <v>3000</v>
      </c>
      <c r="K935" s="142"/>
    </row>
    <row r="936" spans="3:11" ht="25.5">
      <c r="C936" s="20">
        <v>931</v>
      </c>
      <c r="D936" s="373" t="s">
        <v>3021</v>
      </c>
      <c r="E936" s="373" t="str">
        <f t="shared" si="0"/>
        <v>Durchschnittlicher Währungskurs der Währungsswaps mit einer DURCHSCHNITTLICHEN LAUFZEIT &lt; 5 Jahre</v>
      </c>
      <c r="F936" s="373" t="s">
        <v>3000</v>
      </c>
      <c r="K936" s="142"/>
    </row>
    <row r="937" spans="3:11" ht="25.5">
      <c r="C937" s="20">
        <v>932</v>
      </c>
      <c r="D937" s="178" t="s">
        <v>3023</v>
      </c>
      <c r="E937" s="178" t="str">
        <f t="shared" si="0"/>
        <v>Durchschnittlicher Währungskurs der Währungsswaps 5 - &lt; 10 Jahre</v>
      </c>
      <c r="F937" s="178" t="s">
        <v>3000</v>
      </c>
      <c r="K937" s="142"/>
    </row>
    <row r="938" spans="3:11" ht="38.25">
      <c r="C938" s="20">
        <v>933</v>
      </c>
      <c r="D938" s="373" t="s">
        <v>3025</v>
      </c>
      <c r="E938" s="373" t="str">
        <f t="shared" si="0"/>
        <v>Durchschnittlicher Währungskurs der Währungsswaps mit einer DURCHSCHNITTLICHEN LAUFZEIT von 5 - &lt; 10 Jahren</v>
      </c>
      <c r="F938" s="373" t="s">
        <v>3000</v>
      </c>
      <c r="K938" s="142"/>
    </row>
    <row r="939" spans="3:11" ht="25.5">
      <c r="C939" s="20">
        <v>934</v>
      </c>
      <c r="D939" s="178" t="s">
        <v>3027</v>
      </c>
      <c r="E939" s="178" t="str">
        <f t="shared" si="0"/>
        <v>Durchschnittlicher Währungskurs der Währungsswaps 10 - &lt; 15 Jahre</v>
      </c>
      <c r="F939" s="178" t="s">
        <v>3000</v>
      </c>
      <c r="K939" s="142"/>
    </row>
    <row r="940" spans="3:11" ht="38.25">
      <c r="C940" s="20">
        <v>935</v>
      </c>
      <c r="D940" s="373" t="s">
        <v>3029</v>
      </c>
      <c r="E940" s="373" t="str">
        <f t="shared" si="0"/>
        <v>Durchschnittlicher Währungskurs der Währungsswaps mit einer DURCHSCHNITTLICHEN LAUFZEIT von 10 - &lt; 15 Jahren</v>
      </c>
      <c r="F940" s="373" t="s">
        <v>3000</v>
      </c>
      <c r="K940" s="142"/>
    </row>
    <row r="941" spans="3:11" ht="25.5">
      <c r="C941" s="20">
        <v>936</v>
      </c>
      <c r="D941" s="178" t="s">
        <v>3031</v>
      </c>
      <c r="E941" s="178" t="str">
        <f t="shared" si="0"/>
        <v>Durchschnittlicher Währungskurs der Währungsswaps 15 - &lt; 25 Jahre</v>
      </c>
      <c r="F941" s="178" t="s">
        <v>3000</v>
      </c>
      <c r="K941" s="142"/>
    </row>
    <row r="942" spans="3:11" ht="38.25">
      <c r="C942" s="20">
        <v>937</v>
      </c>
      <c r="D942" s="373" t="s">
        <v>3033</v>
      </c>
      <c r="E942" s="373" t="str">
        <f t="shared" si="0"/>
        <v>Durchschnittlicher Währungskurs der Währungsswaps mit einer DURCHSCHNITTLICHEN LAUFZEIT von 15 - &lt; 25 Jahren</v>
      </c>
      <c r="F942" s="373" t="s">
        <v>3000</v>
      </c>
      <c r="K942" s="142"/>
    </row>
    <row r="943" spans="3:11" ht="25.5">
      <c r="C943" s="20">
        <v>938</v>
      </c>
      <c r="D943" s="178" t="s">
        <v>3035</v>
      </c>
      <c r="E943" s="178" t="str">
        <f t="shared" si="0"/>
        <v>Durchschnittlicher Währungskurs der Währungsswaps  25 Jahre und laenger</v>
      </c>
      <c r="F943" s="178" t="s">
        <v>3000</v>
      </c>
      <c r="K943" s="142"/>
    </row>
    <row r="944" spans="3:11" ht="38.25">
      <c r="C944" s="20">
        <v>939</v>
      </c>
      <c r="D944" s="373" t="s">
        <v>3037</v>
      </c>
      <c r="E944" s="373" t="str">
        <f t="shared" si="0"/>
        <v>Durchschnittlicher Währungskurs der Währungsswaps mit einer DURCHSCHNITTLICHEN LAUFZEIT von mehr als 25 Jahren</v>
      </c>
      <c r="F944" s="373" t="s">
        <v>3000</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47" t="s">
        <v>3039</v>
      </c>
      <c r="E948" s="549"/>
      <c r="F948" s="372"/>
      <c r="K948" s="142"/>
    </row>
    <row r="949" spans="3:11">
      <c r="C949" s="20">
        <v>944</v>
      </c>
      <c r="D949" s="372" t="s">
        <v>3040</v>
      </c>
      <c r="E949" s="379" t="s">
        <v>3041</v>
      </c>
      <c r="F949" s="372" t="s">
        <v>3042</v>
      </c>
      <c r="K949" s="142"/>
    </row>
    <row r="950" spans="3:11" ht="76.5">
      <c r="C950" s="20">
        <v>945</v>
      </c>
      <c r="D950" s="372" t="s">
        <v>3043</v>
      </c>
      <c r="E950" s="379" t="s">
        <v>3044</v>
      </c>
      <c r="F950" s="372" t="s">
        <v>3045</v>
      </c>
      <c r="K950" s="142"/>
    </row>
    <row r="951" spans="3:11">
      <c r="C951" s="20">
        <v>946</v>
      </c>
      <c r="D951" s="372"/>
      <c r="E951" s="379"/>
      <c r="F951" s="372"/>
      <c r="K951" s="142"/>
    </row>
    <row r="952" spans="3:11">
      <c r="C952" s="20">
        <v>947</v>
      </c>
      <c r="D952" s="372"/>
      <c r="E952" s="379"/>
      <c r="F952" s="372"/>
      <c r="K952" s="142"/>
    </row>
    <row r="953" spans="3:11" ht="38.25">
      <c r="C953" s="20">
        <v>948</v>
      </c>
      <c r="D953" s="372" t="s">
        <v>3046</v>
      </c>
      <c r="E953" s="379" t="s">
        <v>3047</v>
      </c>
      <c r="F953" s="372" t="s">
        <v>3048</v>
      </c>
      <c r="K953" s="142"/>
    </row>
    <row r="954" spans="3:11" ht="38.25">
      <c r="C954" s="20">
        <v>949</v>
      </c>
      <c r="D954" s="372" t="s">
        <v>3049</v>
      </c>
      <c r="E954" s="380" t="s">
        <v>3050</v>
      </c>
      <c r="F954" s="372" t="s">
        <v>3051</v>
      </c>
      <c r="K954" s="142"/>
    </row>
    <row r="955" spans="3:11">
      <c r="C955" s="20">
        <v>950</v>
      </c>
      <c r="D955" s="372"/>
      <c r="E955" s="379"/>
      <c r="F955" s="372"/>
      <c r="K955" s="142"/>
    </row>
    <row r="956" spans="3:11" ht="38.25">
      <c r="C956" s="20">
        <v>951</v>
      </c>
      <c r="D956" s="372" t="s">
        <v>3052</v>
      </c>
      <c r="E956" s="379" t="s">
        <v>3053</v>
      </c>
      <c r="F956" s="372" t="s">
        <v>1816</v>
      </c>
      <c r="K956" s="142"/>
    </row>
    <row r="957" spans="3:11" ht="38.25">
      <c r="C957" s="20">
        <v>952</v>
      </c>
      <c r="D957" s="372" t="s">
        <v>3054</v>
      </c>
      <c r="E957" s="379" t="s">
        <v>3055</v>
      </c>
      <c r="F957" s="372" t="s">
        <v>3056</v>
      </c>
      <c r="K957" s="142"/>
    </row>
    <row r="958" spans="3:11">
      <c r="C958" s="20">
        <v>953</v>
      </c>
      <c r="D958" s="372"/>
      <c r="E958" s="379"/>
      <c r="F958" s="372"/>
      <c r="K958" s="142"/>
    </row>
    <row r="959" spans="3:11">
      <c r="C959" s="20">
        <v>954</v>
      </c>
      <c r="D959" s="372" t="s">
        <v>3057</v>
      </c>
      <c r="E959" s="379" t="s">
        <v>3058</v>
      </c>
      <c r="F959" s="372" t="s">
        <v>3059</v>
      </c>
      <c r="K959" s="142"/>
    </row>
    <row r="960" spans="3:11">
      <c r="C960" s="20">
        <v>955</v>
      </c>
      <c r="D960" s="372" t="s">
        <v>3060</v>
      </c>
      <c r="E960" s="379" t="s">
        <v>3061</v>
      </c>
      <c r="F960" s="372" t="s">
        <v>3062</v>
      </c>
      <c r="K960" s="142"/>
    </row>
    <row r="961" spans="3:13" ht="25.5">
      <c r="C961" s="20">
        <v>956</v>
      </c>
      <c r="D961" s="372" t="s">
        <v>3063</v>
      </c>
      <c r="E961" s="379" t="s">
        <v>3064</v>
      </c>
      <c r="F961" s="372" t="s">
        <v>3065</v>
      </c>
      <c r="K961" s="142"/>
    </row>
    <row r="962" spans="3:13" ht="25.5">
      <c r="C962" s="20">
        <v>957</v>
      </c>
      <c r="D962" s="372" t="s">
        <v>3066</v>
      </c>
      <c r="E962" s="379" t="s">
        <v>3067</v>
      </c>
      <c r="F962" s="372" t="s">
        <v>3065</v>
      </c>
      <c r="K962" s="142"/>
    </row>
    <row r="963" spans="3:13" ht="13.5" thickBot="1">
      <c r="C963" s="20">
        <v>958</v>
      </c>
      <c r="D963" s="372"/>
      <c r="E963" s="379"/>
      <c r="F963" s="372"/>
      <c r="K963" s="142"/>
    </row>
    <row r="964" spans="3:13" ht="12.75" customHeight="1">
      <c r="C964" s="20">
        <v>959</v>
      </c>
      <c r="D964" s="547" t="s">
        <v>3068</v>
      </c>
      <c r="E964" s="549"/>
      <c r="F964" s="247"/>
      <c r="K964" s="142"/>
    </row>
    <row r="965" spans="3:13" ht="25.5">
      <c r="C965" s="20">
        <v>960</v>
      </c>
      <c r="D965" s="280" t="s">
        <v>3069</v>
      </c>
      <c r="E965" s="379" t="s">
        <v>3070</v>
      </c>
      <c r="F965" s="381" t="s">
        <v>3071</v>
      </c>
      <c r="K965" s="142"/>
    </row>
    <row r="966" spans="3:13" ht="14.25">
      <c r="C966" s="20">
        <v>961</v>
      </c>
      <c r="D966" s="280" t="s">
        <v>3072</v>
      </c>
      <c r="E966" s="379" t="s">
        <v>3073</v>
      </c>
      <c r="F966" s="381" t="s">
        <v>3074</v>
      </c>
      <c r="K966" s="142"/>
    </row>
    <row r="967" spans="3:13" ht="14.25">
      <c r="C967" s="20">
        <v>962</v>
      </c>
      <c r="D967" s="181" t="s">
        <v>3075</v>
      </c>
      <c r="E967" s="379" t="s">
        <v>13</v>
      </c>
      <c r="F967" s="381" t="s">
        <v>3076</v>
      </c>
      <c r="K967" s="142"/>
    </row>
    <row r="968" spans="3:13" ht="14.25">
      <c r="C968" s="20">
        <v>963</v>
      </c>
      <c r="D968" s="181" t="s">
        <v>3077</v>
      </c>
      <c r="E968" s="379" t="s">
        <v>3078</v>
      </c>
      <c r="F968" s="281" t="s">
        <v>3079</v>
      </c>
      <c r="K968" s="142"/>
    </row>
    <row r="969" spans="3:13" ht="24">
      <c r="C969" s="20">
        <v>964</v>
      </c>
      <c r="D969" s="279" t="s">
        <v>3080</v>
      </c>
      <c r="E969" s="279" t="s">
        <v>3081</v>
      </c>
      <c r="F969" s="279" t="s">
        <v>3082</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44" t="s">
        <v>3083</v>
      </c>
      <c r="E973" s="545"/>
      <c r="F973" s="382"/>
      <c r="K973" s="142"/>
    </row>
    <row r="974" spans="3:13" ht="22.5">
      <c r="C974" s="20">
        <v>969</v>
      </c>
      <c r="D974" s="113" t="s">
        <v>3084</v>
      </c>
      <c r="E974" s="113" t="s">
        <v>3084</v>
      </c>
      <c r="F974" s="113" t="s">
        <v>3084</v>
      </c>
      <c r="G974" s="182"/>
      <c r="H974" s="182"/>
      <c r="I974" s="182"/>
      <c r="J974" s="182"/>
      <c r="K974" s="182"/>
      <c r="L974" s="182"/>
      <c r="M974" s="182"/>
    </row>
    <row r="975" spans="3:13">
      <c r="C975" s="20">
        <v>970</v>
      </c>
      <c r="D975" s="53" t="s">
        <v>3085</v>
      </c>
      <c r="E975" s="53" t="s">
        <v>3086</v>
      </c>
      <c r="F975" s="53" t="s">
        <v>3087</v>
      </c>
      <c r="G975" s="182"/>
      <c r="H975" s="182"/>
      <c r="I975" s="182"/>
      <c r="J975" s="182"/>
      <c r="K975" s="182"/>
      <c r="L975" s="182"/>
      <c r="M975" s="182"/>
    </row>
    <row r="976" spans="3:13" ht="31.5" customHeight="1">
      <c r="C976" s="20">
        <v>971</v>
      </c>
      <c r="D976" s="383" t="s">
        <v>3088</v>
      </c>
      <c r="E976" s="383" t="s">
        <v>3089</v>
      </c>
      <c r="F976" s="383" t="s">
        <v>3090</v>
      </c>
      <c r="G976" s="182"/>
      <c r="H976" s="182"/>
      <c r="I976" s="182"/>
      <c r="J976" s="182"/>
      <c r="K976" s="182"/>
      <c r="L976" s="182"/>
      <c r="M976" s="182"/>
    </row>
    <row r="977" spans="3:13" ht="27.75" customHeight="1">
      <c r="C977" s="20">
        <v>972</v>
      </c>
      <c r="D977" s="383" t="s">
        <v>3091</v>
      </c>
      <c r="E977" s="383" t="s">
        <v>3092</v>
      </c>
      <c r="F977" s="383" t="s">
        <v>3093</v>
      </c>
      <c r="G977" s="182"/>
      <c r="H977" s="182"/>
      <c r="I977" s="182"/>
      <c r="J977" s="182"/>
      <c r="K977" s="182"/>
      <c r="L977" s="182"/>
      <c r="M977" s="182"/>
    </row>
    <row r="978" spans="3:13" ht="25.5">
      <c r="C978" s="20">
        <v>973</v>
      </c>
      <c r="D978" s="383" t="s">
        <v>3094</v>
      </c>
      <c r="E978" s="383" t="s">
        <v>3095</v>
      </c>
      <c r="F978" s="248" t="s">
        <v>3096</v>
      </c>
      <c r="K978" s="142"/>
    </row>
    <row r="979" spans="3:13" ht="25.5">
      <c r="C979" s="20">
        <v>974</v>
      </c>
      <c r="D979" s="383" t="s">
        <v>3097</v>
      </c>
      <c r="E979" s="383" t="s">
        <v>3098</v>
      </c>
      <c r="F979" s="383" t="s">
        <v>3099</v>
      </c>
      <c r="K979" s="142"/>
    </row>
    <row r="980" spans="3:13" ht="38.25">
      <c r="C980" s="20">
        <v>975</v>
      </c>
      <c r="D980" s="383" t="s">
        <v>3100</v>
      </c>
      <c r="E980" s="383" t="s">
        <v>3101</v>
      </c>
      <c r="F980" s="248" t="s">
        <v>3102</v>
      </c>
      <c r="K980" s="142"/>
    </row>
    <row r="981" spans="3:13" ht="51">
      <c r="C981" s="20">
        <v>976</v>
      </c>
      <c r="D981" s="372" t="s">
        <v>3103</v>
      </c>
      <c r="E981" s="383" t="s">
        <v>3104</v>
      </c>
      <c r="F981" s="383" t="s">
        <v>3105</v>
      </c>
      <c r="K981" s="142"/>
    </row>
    <row r="982" spans="3:13">
      <c r="C982" s="20">
        <v>977</v>
      </c>
      <c r="D982" s="53"/>
      <c r="E982" s="383"/>
      <c r="F982" s="53"/>
      <c r="K982" s="142"/>
    </row>
    <row r="983" spans="3:13">
      <c r="C983" s="20">
        <v>978</v>
      </c>
      <c r="D983" s="372" t="s">
        <v>3106</v>
      </c>
      <c r="E983" s="383" t="s">
        <v>3107</v>
      </c>
      <c r="F983" s="372" t="s">
        <v>3108</v>
      </c>
      <c r="K983" s="142"/>
    </row>
    <row r="984" spans="3:13">
      <c r="C984" s="20">
        <v>979</v>
      </c>
      <c r="D984" s="372" t="s">
        <v>3109</v>
      </c>
      <c r="E984" s="383" t="s">
        <v>3110</v>
      </c>
      <c r="F984" s="372" t="s">
        <v>3111</v>
      </c>
      <c r="K984" s="142"/>
    </row>
    <row r="985" spans="3:13">
      <c r="C985" s="20">
        <v>980</v>
      </c>
      <c r="D985" s="372" t="s">
        <v>3112</v>
      </c>
      <c r="E985" s="383" t="s">
        <v>3113</v>
      </c>
      <c r="F985" s="53" t="s">
        <v>3114</v>
      </c>
      <c r="K985" s="142"/>
    </row>
    <row r="986" spans="3:13">
      <c r="C986" s="20">
        <v>981</v>
      </c>
      <c r="D986" s="372" t="s">
        <v>3115</v>
      </c>
      <c r="E986" s="383" t="s">
        <v>3116</v>
      </c>
      <c r="F986" s="372" t="s">
        <v>3117</v>
      </c>
      <c r="K986" s="142"/>
    </row>
    <row r="987" spans="3:13">
      <c r="C987" s="20">
        <v>982</v>
      </c>
      <c r="D987" s="372" t="s">
        <v>3112</v>
      </c>
      <c r="E987" s="383" t="s">
        <v>3113</v>
      </c>
      <c r="F987" s="53" t="s">
        <v>3114</v>
      </c>
      <c r="K987" s="142"/>
    </row>
    <row r="988" spans="3:13">
      <c r="C988" s="20">
        <v>983</v>
      </c>
      <c r="D988" s="372" t="s">
        <v>3115</v>
      </c>
      <c r="E988" s="383" t="s">
        <v>3116</v>
      </c>
      <c r="F988" s="372" t="s">
        <v>3117</v>
      </c>
      <c r="K988" s="142"/>
    </row>
    <row r="989" spans="3:13">
      <c r="C989" s="20">
        <v>984</v>
      </c>
      <c r="D989" s="53"/>
      <c r="E989" s="383"/>
      <c r="F989" s="53"/>
      <c r="K989" s="142"/>
    </row>
    <row r="990" spans="3:13" ht="25.5">
      <c r="C990" s="20">
        <v>985</v>
      </c>
      <c r="D990" s="372" t="s">
        <v>3118</v>
      </c>
      <c r="E990" s="383" t="s">
        <v>3119</v>
      </c>
      <c r="F990" s="372" t="s">
        <v>3120</v>
      </c>
      <c r="K990" s="142"/>
    </row>
    <row r="991" spans="3:13" ht="25.5">
      <c r="C991" s="20">
        <v>986</v>
      </c>
      <c r="D991" s="372" t="s">
        <v>3121</v>
      </c>
      <c r="E991" s="383" t="s">
        <v>3122</v>
      </c>
      <c r="F991" s="372" t="s">
        <v>3123</v>
      </c>
      <c r="K991" s="142"/>
    </row>
    <row r="992" spans="3:13" ht="25.5">
      <c r="C992" s="20">
        <v>987</v>
      </c>
      <c r="D992" s="372" t="s">
        <v>3124</v>
      </c>
      <c r="E992" s="383" t="s">
        <v>3125</v>
      </c>
      <c r="F992" s="372" t="s">
        <v>3126</v>
      </c>
      <c r="K992" s="142"/>
    </row>
    <row r="993" spans="3:11" ht="25.5">
      <c r="C993" s="20">
        <v>988</v>
      </c>
      <c r="D993" s="372" t="s">
        <v>3127</v>
      </c>
      <c r="E993" s="383" t="s">
        <v>3128</v>
      </c>
      <c r="F993" s="372" t="s">
        <v>3129</v>
      </c>
      <c r="K993" s="142"/>
    </row>
    <row r="994" spans="3:11" ht="25.5">
      <c r="C994" s="20">
        <v>989</v>
      </c>
      <c r="D994" s="372" t="s">
        <v>3130</v>
      </c>
      <c r="E994" s="383" t="s">
        <v>3131</v>
      </c>
      <c r="F994" s="372" t="s">
        <v>3132</v>
      </c>
      <c r="K994" s="142"/>
    </row>
    <row r="995" spans="3:11" ht="25.5">
      <c r="C995" s="20">
        <v>990</v>
      </c>
      <c r="D995" s="372" t="s">
        <v>3133</v>
      </c>
      <c r="E995" s="383" t="s">
        <v>3134</v>
      </c>
      <c r="F995" s="372" t="s">
        <v>3135</v>
      </c>
      <c r="K995" s="142"/>
    </row>
    <row r="996" spans="3:11" ht="25.5">
      <c r="C996" s="20">
        <v>991</v>
      </c>
      <c r="D996" s="372" t="s">
        <v>3136</v>
      </c>
      <c r="E996" s="383" t="s">
        <v>3137</v>
      </c>
      <c r="F996" s="372" t="s">
        <v>3138</v>
      </c>
      <c r="K996" s="142"/>
    </row>
    <row r="997" spans="3:11" ht="25.5">
      <c r="C997" s="20">
        <v>992</v>
      </c>
      <c r="D997" s="372" t="s">
        <v>3139</v>
      </c>
      <c r="E997" s="383" t="s">
        <v>3140</v>
      </c>
      <c r="F997" s="372" t="s">
        <v>3141</v>
      </c>
      <c r="K997" s="142"/>
    </row>
    <row r="998" spans="3:11">
      <c r="C998" s="20">
        <v>993</v>
      </c>
      <c r="D998" s="372"/>
      <c r="E998" s="383"/>
      <c r="F998" s="372"/>
      <c r="K998" s="142"/>
    </row>
    <row r="999" spans="3:11" ht="89.25">
      <c r="C999" s="20">
        <v>994</v>
      </c>
      <c r="D999" s="372" t="s">
        <v>3142</v>
      </c>
      <c r="E999" s="384" t="s">
        <v>3143</v>
      </c>
      <c r="F999" s="252" t="s">
        <v>3144</v>
      </c>
      <c r="K999" s="142"/>
    </row>
    <row r="1000" spans="3:11">
      <c r="C1000" s="20">
        <v>995</v>
      </c>
      <c r="D1000" s="64" t="s">
        <v>3145</v>
      </c>
      <c r="E1000" s="64" t="s">
        <v>3146</v>
      </c>
      <c r="F1000" s="383" t="s">
        <v>150</v>
      </c>
      <c r="K1000" s="142"/>
    </row>
    <row r="1001" spans="3:11" ht="51">
      <c r="C1001" s="20">
        <v>996</v>
      </c>
      <c r="D1001" s="372" t="s">
        <v>3147</v>
      </c>
      <c r="E1001" s="385" t="s">
        <v>3148</v>
      </c>
      <c r="F1001" s="248" t="s">
        <v>150</v>
      </c>
      <c r="K1001" s="142"/>
    </row>
    <row r="1002" spans="3:11" ht="25.5">
      <c r="C1002" s="20">
        <v>997</v>
      </c>
      <c r="D1002" s="372" t="s">
        <v>3149</v>
      </c>
      <c r="E1002" s="379" t="s">
        <v>3150</v>
      </c>
      <c r="F1002" s="383" t="s">
        <v>150</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3151</v>
      </c>
      <c r="E1006" s="7" t="s">
        <v>3152</v>
      </c>
      <c r="F1006" s="53" t="s">
        <v>3153</v>
      </c>
      <c r="K1006" s="142"/>
    </row>
    <row r="1007" spans="3:11">
      <c r="C1007" s="20">
        <v>1002</v>
      </c>
      <c r="D1007" s="372"/>
      <c r="E1007" s="379"/>
      <c r="F1007" s="372"/>
      <c r="K1007" s="142"/>
    </row>
    <row r="1008" spans="3:11">
      <c r="C1008" s="20">
        <v>1003</v>
      </c>
      <c r="D1008" s="53" t="s">
        <v>3154</v>
      </c>
      <c r="E1008" s="7" t="s">
        <v>2388</v>
      </c>
      <c r="F1008" s="53" t="s">
        <v>3155</v>
      </c>
      <c r="K1008" s="142"/>
    </row>
    <row r="1009" spans="3:11">
      <c r="C1009" s="20">
        <v>1004</v>
      </c>
      <c r="D1009" s="372"/>
      <c r="E1009" s="379"/>
      <c r="F1009" s="372"/>
      <c r="K1009" s="142"/>
    </row>
    <row r="1010" spans="3:11">
      <c r="C1010" s="20">
        <v>1005</v>
      </c>
      <c r="D1010" s="53" t="s">
        <v>3156</v>
      </c>
      <c r="E1010" s="7" t="s">
        <v>3157</v>
      </c>
      <c r="F1010" s="53" t="s">
        <v>3158</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3159</v>
      </c>
      <c r="E1085" s="7" t="s">
        <v>3160</v>
      </c>
      <c r="F1085" s="53" t="s">
        <v>3161</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3162</v>
      </c>
      <c r="E1109" s="53" t="s">
        <v>3163</v>
      </c>
      <c r="F1109" s="53" t="s">
        <v>3164</v>
      </c>
      <c r="K1109" s="142"/>
    </row>
    <row r="1110" spans="3:11" ht="114.75">
      <c r="C1110" s="20">
        <v>1105</v>
      </c>
      <c r="D1110" s="383" t="s">
        <v>3165</v>
      </c>
      <c r="E1110" s="383" t="s">
        <v>3166</v>
      </c>
      <c r="F1110" s="383" t="s">
        <v>3167</v>
      </c>
      <c r="K1110" s="142"/>
    </row>
    <row r="1111" spans="3:11">
      <c r="C1111" s="20">
        <v>1106</v>
      </c>
      <c r="D1111" s="53" t="s">
        <v>3168</v>
      </c>
      <c r="E1111" s="7" t="s">
        <v>3169</v>
      </c>
      <c r="F1111" s="53" t="s">
        <v>3170</v>
      </c>
      <c r="K1111" s="142"/>
    </row>
    <row r="1112" spans="3:11" ht="178.5">
      <c r="C1112" s="20">
        <v>1107</v>
      </c>
      <c r="D1112" s="383" t="s">
        <v>3171</v>
      </c>
      <c r="E1112" s="333" t="s">
        <v>3172</v>
      </c>
      <c r="F1112" s="390" t="s">
        <v>3173</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1181</v>
      </c>
      <c r="E1115" s="3" t="s">
        <v>3174</v>
      </c>
      <c r="F1115" s="244" t="s">
        <v>3175</v>
      </c>
      <c r="K1115" s="142"/>
    </row>
    <row r="1116" spans="3:11" ht="12.75" customHeight="1">
      <c r="C1116" s="20">
        <v>1111</v>
      </c>
      <c r="D1116" s="175" t="s">
        <v>314</v>
      </c>
      <c r="E1116" s="184" t="s">
        <v>3176</v>
      </c>
      <c r="F1116" s="245" t="s">
        <v>314</v>
      </c>
      <c r="K1116" s="142"/>
    </row>
    <row r="1117" spans="3:11" ht="12.75" customHeight="1">
      <c r="C1117" s="20">
        <v>1112</v>
      </c>
      <c r="D1117" s="175" t="s">
        <v>44</v>
      </c>
      <c r="E1117" s="184" t="s">
        <v>3177</v>
      </c>
      <c r="F1117" s="245" t="s">
        <v>44</v>
      </c>
      <c r="K1117" s="142"/>
    </row>
    <row r="1118" spans="3:11" ht="12.75" customHeight="1">
      <c r="C1118" s="20">
        <v>1113</v>
      </c>
      <c r="D1118" s="175" t="s">
        <v>582</v>
      </c>
      <c r="E1118" s="184" t="s">
        <v>3178</v>
      </c>
      <c r="F1118" s="245" t="s">
        <v>3179</v>
      </c>
      <c r="K1118" s="142"/>
    </row>
    <row r="1119" spans="3:11" ht="12.75" customHeight="1">
      <c r="C1119" s="20">
        <v>1114</v>
      </c>
      <c r="D1119" s="175" t="s">
        <v>318</v>
      </c>
      <c r="E1119" s="184" t="s">
        <v>3180</v>
      </c>
      <c r="F1119" s="245" t="s">
        <v>3181</v>
      </c>
      <c r="K1119" s="142"/>
    </row>
    <row r="1120" spans="3:11" ht="12.75" customHeight="1">
      <c r="C1120" s="20">
        <v>1115</v>
      </c>
      <c r="D1120" s="175" t="s">
        <v>592</v>
      </c>
      <c r="E1120" s="184" t="s">
        <v>3182</v>
      </c>
      <c r="F1120" s="245" t="s">
        <v>3183</v>
      </c>
      <c r="K1120" s="142"/>
    </row>
    <row r="1121" spans="3:11" ht="12.75" customHeight="1">
      <c r="C1121" s="20">
        <v>1116</v>
      </c>
      <c r="D1121" s="175" t="s">
        <v>598</v>
      </c>
      <c r="E1121" s="184" t="s">
        <v>3184</v>
      </c>
      <c r="F1121" s="245" t="s">
        <v>3185</v>
      </c>
      <c r="K1121" s="142"/>
    </row>
    <row r="1122" spans="3:11" ht="12.75" customHeight="1">
      <c r="C1122" s="20">
        <v>1117</v>
      </c>
      <c r="D1122" s="175" t="s">
        <v>600</v>
      </c>
      <c r="E1122" s="184" t="s">
        <v>3186</v>
      </c>
      <c r="F1122" s="245" t="s">
        <v>3187</v>
      </c>
      <c r="K1122" s="142"/>
    </row>
    <row r="1123" spans="3:11" ht="12.75" customHeight="1">
      <c r="C1123" s="20">
        <v>1118</v>
      </c>
      <c r="D1123" s="175" t="s">
        <v>602</v>
      </c>
      <c r="E1123" s="184" t="s">
        <v>3188</v>
      </c>
      <c r="F1123" s="245" t="s">
        <v>3189</v>
      </c>
      <c r="K1123" s="142"/>
    </row>
    <row r="1124" spans="3:11" ht="12.75" customHeight="1">
      <c r="C1124" s="20">
        <v>1119</v>
      </c>
      <c r="D1124" s="175" t="s">
        <v>606</v>
      </c>
      <c r="E1124" s="184" t="s">
        <v>3190</v>
      </c>
      <c r="F1124" s="245" t="s">
        <v>3191</v>
      </c>
      <c r="K1124" s="142"/>
    </row>
    <row r="1125" spans="3:11" ht="12.75" customHeight="1">
      <c r="C1125" s="20">
        <v>1120</v>
      </c>
      <c r="D1125" s="175" t="s">
        <v>608</v>
      </c>
      <c r="E1125" s="184" t="s">
        <v>3192</v>
      </c>
      <c r="F1125" s="245" t="s">
        <v>3193</v>
      </c>
      <c r="K1125" s="142"/>
    </row>
    <row r="1126" spans="3:11" ht="12.75" customHeight="1">
      <c r="C1126" s="20">
        <v>1121</v>
      </c>
      <c r="D1126" s="175" t="s">
        <v>610</v>
      </c>
      <c r="E1126" s="184" t="s">
        <v>3194</v>
      </c>
      <c r="F1126" s="245" t="s">
        <v>3195</v>
      </c>
      <c r="K1126" s="142"/>
    </row>
    <row r="1127" spans="3:11" ht="12.75" customHeight="1">
      <c r="C1127" s="20">
        <v>1122</v>
      </c>
      <c r="D1127" s="175" t="s">
        <v>320</v>
      </c>
      <c r="E1127" s="184" t="s">
        <v>320</v>
      </c>
      <c r="F1127" s="245" t="s">
        <v>3196</v>
      </c>
      <c r="K1127" s="142"/>
    </row>
    <row r="1128" spans="3:11" ht="12.75" customHeight="1">
      <c r="C1128" s="20">
        <v>1123</v>
      </c>
      <c r="D1128" s="175" t="s">
        <v>604</v>
      </c>
      <c r="E1128" s="184" t="s">
        <v>3197</v>
      </c>
      <c r="F1128" s="245" t="s">
        <v>3198</v>
      </c>
      <c r="K1128" s="142"/>
    </row>
    <row r="1129" spans="3:11" ht="12.75" customHeight="1">
      <c r="C1129" s="20">
        <v>1124</v>
      </c>
      <c r="D1129" s="175" t="s">
        <v>639</v>
      </c>
      <c r="E1129" s="184" t="s">
        <v>3199</v>
      </c>
      <c r="F1129" s="245" t="s">
        <v>3200</v>
      </c>
      <c r="K1129" s="142"/>
    </row>
    <row r="1130" spans="3:11" ht="12.75" customHeight="1">
      <c r="C1130" s="20">
        <v>1125</v>
      </c>
      <c r="D1130" s="175" t="s">
        <v>620</v>
      </c>
      <c r="E1130" s="184" t="s">
        <v>3201</v>
      </c>
      <c r="F1130" s="245" t="s">
        <v>3202</v>
      </c>
      <c r="K1130" s="142"/>
    </row>
    <row r="1131" spans="3:11" ht="12.75" customHeight="1">
      <c r="C1131" s="20">
        <v>1126</v>
      </c>
      <c r="D1131" s="175" t="s">
        <v>622</v>
      </c>
      <c r="E1131" s="184" t="s">
        <v>622</v>
      </c>
      <c r="F1131" s="245" t="s">
        <v>622</v>
      </c>
      <c r="K1131" s="142"/>
    </row>
    <row r="1132" spans="3:11" ht="12.75" customHeight="1">
      <c r="C1132" s="20">
        <v>1127</v>
      </c>
      <c r="D1132" s="299" t="s">
        <v>596</v>
      </c>
      <c r="E1132" s="392" t="s">
        <v>3203</v>
      </c>
      <c r="F1132" s="299" t="s">
        <v>3204</v>
      </c>
      <c r="K1132" s="142"/>
    </row>
    <row r="1133" spans="3:11" ht="12.75" customHeight="1">
      <c r="C1133" s="20">
        <v>1128</v>
      </c>
      <c r="D1133" s="175" t="s">
        <v>630</v>
      </c>
      <c r="E1133" s="184" t="s">
        <v>3205</v>
      </c>
      <c r="F1133" s="245" t="s">
        <v>3206</v>
      </c>
      <c r="K1133" s="142"/>
    </row>
    <row r="1134" spans="3:11" ht="12.75" customHeight="1">
      <c r="C1134" s="20">
        <v>1129</v>
      </c>
      <c r="D1134" s="175" t="s">
        <v>632</v>
      </c>
      <c r="E1134" s="184" t="s">
        <v>3207</v>
      </c>
      <c r="F1134" s="245" t="s">
        <v>3208</v>
      </c>
      <c r="K1134" s="142"/>
    </row>
    <row r="1135" spans="3:11" ht="12.75" customHeight="1">
      <c r="C1135" s="20">
        <v>1130</v>
      </c>
      <c r="D1135" s="175" t="s">
        <v>312</v>
      </c>
      <c r="E1135" s="184" t="s">
        <v>3209</v>
      </c>
      <c r="F1135" s="245" t="s">
        <v>3210</v>
      </c>
      <c r="K1135" s="142"/>
    </row>
    <row r="1136" spans="3:11" ht="12.75" customHeight="1">
      <c r="C1136" s="20">
        <v>1131</v>
      </c>
      <c r="D1136" s="175" t="s">
        <v>1510</v>
      </c>
      <c r="E1136" s="184" t="s">
        <v>3211</v>
      </c>
      <c r="F1136" s="245" t="s">
        <v>3212</v>
      </c>
      <c r="K1136" s="142"/>
    </row>
    <row r="1137" spans="3:11" ht="12.75" customHeight="1">
      <c r="C1137" s="20">
        <v>1132</v>
      </c>
      <c r="D1137" s="299" t="s">
        <v>635</v>
      </c>
      <c r="E1137" s="324" t="s">
        <v>3213</v>
      </c>
      <c r="F1137" s="393" t="s">
        <v>3214</v>
      </c>
      <c r="K1137" s="142"/>
    </row>
    <row r="1138" spans="3:11" ht="12.75" customHeight="1">
      <c r="C1138" s="20">
        <v>1133</v>
      </c>
      <c r="D1138" s="299" t="s">
        <v>117</v>
      </c>
      <c r="E1138" s="324" t="s">
        <v>3215</v>
      </c>
      <c r="F1138" s="393" t="s">
        <v>2293</v>
      </c>
      <c r="K1138" s="142"/>
    </row>
    <row r="1139" spans="3:11" ht="12.75" customHeight="1">
      <c r="C1139" s="20">
        <v>1134</v>
      </c>
      <c r="D1139" s="276" t="s">
        <v>3216</v>
      </c>
      <c r="E1139" s="394" t="s">
        <v>3217</v>
      </c>
      <c r="F1139" s="395" t="s">
        <v>3218</v>
      </c>
      <c r="K1139" s="142"/>
    </row>
    <row r="1140" spans="3:11" ht="12.75" customHeight="1">
      <c r="C1140" s="20">
        <v>1135</v>
      </c>
      <c r="D1140" s="54" t="s">
        <v>3219</v>
      </c>
      <c r="E1140" s="3" t="s">
        <v>3220</v>
      </c>
      <c r="F1140" s="244" t="s">
        <v>3221</v>
      </c>
      <c r="K1140" s="142"/>
    </row>
    <row r="1141" spans="3:11" ht="12.75" customHeight="1">
      <c r="C1141" s="20">
        <v>1136</v>
      </c>
      <c r="D1141" s="175" t="s">
        <v>3222</v>
      </c>
      <c r="E1141" s="184" t="s">
        <v>3223</v>
      </c>
      <c r="F1141" s="245" t="s">
        <v>2250</v>
      </c>
      <c r="K1141" s="142"/>
    </row>
    <row r="1142" spans="3:11" ht="12.75" customHeight="1">
      <c r="C1142" s="20">
        <v>1137</v>
      </c>
      <c r="D1142" s="175" t="s">
        <v>3224</v>
      </c>
      <c r="E1142" s="184" t="s">
        <v>2252</v>
      </c>
      <c r="F1142" s="245" t="s">
        <v>2253</v>
      </c>
      <c r="K1142" s="142"/>
    </row>
    <row r="1143" spans="3:11" ht="12.75" customHeight="1">
      <c r="C1143" s="20">
        <v>1138</v>
      </c>
      <c r="D1143" s="175" t="s">
        <v>3225</v>
      </c>
      <c r="E1143" s="184" t="s">
        <v>3226</v>
      </c>
      <c r="F1143" s="245" t="s">
        <v>2256</v>
      </c>
      <c r="K1143" s="142"/>
    </row>
    <row r="1144" spans="3:11" ht="12.75" customHeight="1">
      <c r="C1144" s="20">
        <v>1139</v>
      </c>
      <c r="D1144" s="175" t="s">
        <v>3227</v>
      </c>
      <c r="E1144" s="184" t="s">
        <v>3228</v>
      </c>
      <c r="F1144" s="245" t="s">
        <v>2259</v>
      </c>
      <c r="K1144" s="142"/>
    </row>
    <row r="1145" spans="3:11" ht="12.75" customHeight="1">
      <c r="C1145" s="20">
        <v>1140</v>
      </c>
      <c r="D1145" s="175" t="s">
        <v>2260</v>
      </c>
      <c r="E1145" s="184" t="s">
        <v>2261</v>
      </c>
      <c r="F1145" s="245" t="s">
        <v>2262</v>
      </c>
      <c r="K1145" s="142"/>
    </row>
    <row r="1146" spans="3:11" ht="12.75" customHeight="1">
      <c r="C1146" s="20">
        <v>1141</v>
      </c>
      <c r="D1146" s="175" t="s">
        <v>2263</v>
      </c>
      <c r="E1146" s="184" t="s">
        <v>2264</v>
      </c>
      <c r="F1146" s="245" t="s">
        <v>2265</v>
      </c>
      <c r="K1146" s="142"/>
    </row>
    <row r="1147" spans="3:11" ht="12.75" customHeight="1">
      <c r="C1147" s="20">
        <v>1142</v>
      </c>
      <c r="D1147" s="175" t="s">
        <v>3229</v>
      </c>
      <c r="E1147" s="184" t="s">
        <v>3230</v>
      </c>
      <c r="F1147" s="245" t="s">
        <v>2266</v>
      </c>
      <c r="K1147" s="142"/>
    </row>
    <row r="1148" spans="3:11" ht="12.75" customHeight="1">
      <c r="C1148" s="20">
        <v>1143</v>
      </c>
      <c r="D1148" s="175" t="s">
        <v>2268</v>
      </c>
      <c r="E1148" s="184" t="s">
        <v>3231</v>
      </c>
      <c r="F1148" s="245" t="s">
        <v>2270</v>
      </c>
      <c r="K1148" s="142"/>
    </row>
    <row r="1149" spans="3:11" ht="12.75" customHeight="1">
      <c r="C1149" s="20">
        <v>1144</v>
      </c>
      <c r="D1149" s="175" t="s">
        <v>2271</v>
      </c>
      <c r="E1149" s="184" t="s">
        <v>2272</v>
      </c>
      <c r="F1149" s="245" t="s">
        <v>2273</v>
      </c>
      <c r="K1149" s="142"/>
    </row>
    <row r="1150" spans="3:11" ht="12.75" customHeight="1">
      <c r="C1150" s="20">
        <v>1145</v>
      </c>
      <c r="D1150" s="175" t="s">
        <v>3232</v>
      </c>
      <c r="E1150" s="184" t="s">
        <v>2275</v>
      </c>
      <c r="F1150" s="245" t="s">
        <v>2274</v>
      </c>
      <c r="K1150" s="142"/>
    </row>
    <row r="1151" spans="3:11" ht="12.75" customHeight="1">
      <c r="C1151" s="20">
        <v>1146</v>
      </c>
      <c r="D1151" s="175" t="s">
        <v>3233</v>
      </c>
      <c r="E1151" s="184" t="s">
        <v>3234</v>
      </c>
      <c r="F1151" s="245" t="s">
        <v>2278</v>
      </c>
      <c r="K1151" s="142"/>
    </row>
    <row r="1152" spans="3:11" ht="12.75" customHeight="1">
      <c r="C1152" s="20">
        <v>1147</v>
      </c>
      <c r="D1152" s="175" t="s">
        <v>2279</v>
      </c>
      <c r="E1152" s="184" t="s">
        <v>2280</v>
      </c>
      <c r="F1152" s="245" t="s">
        <v>2281</v>
      </c>
      <c r="K1152" s="142"/>
    </row>
    <row r="1153" spans="3:11" ht="12.75" customHeight="1">
      <c r="C1153" s="20">
        <v>1148</v>
      </c>
      <c r="D1153" s="175" t="s">
        <v>2282</v>
      </c>
      <c r="E1153" s="184" t="s">
        <v>3235</v>
      </c>
      <c r="F1153" s="245" t="s">
        <v>2284</v>
      </c>
      <c r="K1153" s="142"/>
    </row>
    <row r="1154" spans="3:11" ht="12.75" customHeight="1">
      <c r="C1154" s="20">
        <v>1149</v>
      </c>
      <c r="D1154" s="175" t="s">
        <v>2285</v>
      </c>
      <c r="E1154" s="184" t="s">
        <v>2286</v>
      </c>
      <c r="F1154" s="245" t="s">
        <v>2287</v>
      </c>
      <c r="K1154" s="142"/>
    </row>
    <row r="1155" spans="3:11" ht="12.75" customHeight="1">
      <c r="C1155" s="20">
        <v>1150</v>
      </c>
      <c r="D1155" s="175" t="s">
        <v>3236</v>
      </c>
      <c r="E1155" s="184" t="s">
        <v>3237</v>
      </c>
      <c r="F1155" s="245" t="s">
        <v>2290</v>
      </c>
      <c r="K1155" s="142"/>
    </row>
    <row r="1156" spans="3:11" ht="12.75" customHeight="1">
      <c r="C1156" s="20">
        <v>1151</v>
      </c>
      <c r="D1156" s="175" t="s">
        <v>3238</v>
      </c>
      <c r="E1156" s="184" t="s">
        <v>3239</v>
      </c>
      <c r="F1156" s="245" t="s">
        <v>2293</v>
      </c>
      <c r="K1156" s="142"/>
    </row>
    <row r="1157" spans="3:11" ht="12.75" customHeight="1">
      <c r="C1157" s="20">
        <v>1152</v>
      </c>
      <c r="D1157" s="175" t="s">
        <v>3240</v>
      </c>
      <c r="E1157" s="184" t="s">
        <v>3241</v>
      </c>
      <c r="F1157" s="245"/>
      <c r="K1157" s="142"/>
    </row>
    <row r="1158" spans="3:11" ht="12.75" customHeight="1">
      <c r="C1158" s="20">
        <v>1153</v>
      </c>
      <c r="D1158" s="175" t="s">
        <v>3242</v>
      </c>
      <c r="E1158" s="184" t="s">
        <v>3243</v>
      </c>
      <c r="F1158" s="245"/>
      <c r="K1158" s="142"/>
    </row>
    <row r="1159" spans="3:11" ht="12.75" customHeight="1">
      <c r="C1159" s="20">
        <v>1154</v>
      </c>
      <c r="D1159" s="175" t="s">
        <v>3244</v>
      </c>
      <c r="E1159" s="184" t="s">
        <v>3245</v>
      </c>
      <c r="F1159" s="245"/>
      <c r="K1159" s="142"/>
    </row>
    <row r="1160" spans="3:11" ht="12.75" customHeight="1">
      <c r="C1160" s="20">
        <v>1155</v>
      </c>
      <c r="D1160" s="146"/>
      <c r="E1160" s="64"/>
      <c r="F1160" s="245"/>
      <c r="K1160" s="142"/>
    </row>
    <row r="1161" spans="3:11" ht="12.75" customHeight="1">
      <c r="C1161" s="20">
        <v>1156</v>
      </c>
      <c r="D1161" s="54" t="s">
        <v>3246</v>
      </c>
      <c r="E1161" s="3" t="s">
        <v>3247</v>
      </c>
      <c r="F1161" s="244" t="s">
        <v>3248</v>
      </c>
      <c r="K1161" s="142"/>
    </row>
    <row r="1162" spans="3:11" ht="12.75" customHeight="1">
      <c r="C1162" s="20">
        <v>1157</v>
      </c>
      <c r="D1162" s="175" t="s">
        <v>2251</v>
      </c>
      <c r="E1162" s="184" t="s">
        <v>2252</v>
      </c>
      <c r="F1162" s="245" t="s">
        <v>2253</v>
      </c>
      <c r="K1162" s="142"/>
    </row>
    <row r="1163" spans="3:11" ht="12.75" customHeight="1">
      <c r="C1163" s="20">
        <v>1158</v>
      </c>
      <c r="D1163" s="175" t="s">
        <v>2254</v>
      </c>
      <c r="E1163" s="184" t="s">
        <v>3226</v>
      </c>
      <c r="F1163" s="245" t="s">
        <v>2256</v>
      </c>
      <c r="K1163" s="142"/>
    </row>
    <row r="1164" spans="3:11" ht="12.75" customHeight="1">
      <c r="C1164" s="20">
        <v>1159</v>
      </c>
      <c r="D1164" s="175" t="s">
        <v>2260</v>
      </c>
      <c r="E1164" s="184" t="s">
        <v>2261</v>
      </c>
      <c r="F1164" s="245" t="s">
        <v>2262</v>
      </c>
      <c r="K1164" s="142"/>
    </row>
    <row r="1165" spans="3:11" ht="12.75" customHeight="1">
      <c r="C1165" s="20">
        <v>1160</v>
      </c>
      <c r="D1165" s="175" t="s">
        <v>2263</v>
      </c>
      <c r="E1165" s="184" t="s">
        <v>2264</v>
      </c>
      <c r="F1165" s="245" t="s">
        <v>2265</v>
      </c>
      <c r="K1165" s="142"/>
    </row>
    <row r="1166" spans="3:11" ht="12.75" customHeight="1">
      <c r="C1166" s="20">
        <v>1161</v>
      </c>
      <c r="D1166" s="175" t="s">
        <v>3249</v>
      </c>
      <c r="E1166" s="184" t="s">
        <v>3250</v>
      </c>
      <c r="F1166" s="245" t="s">
        <v>2270</v>
      </c>
      <c r="K1166" s="142"/>
    </row>
    <row r="1167" spans="3:11" ht="12.75" customHeight="1">
      <c r="C1167" s="20">
        <v>1162</v>
      </c>
      <c r="D1167" s="175" t="s">
        <v>3251</v>
      </c>
      <c r="E1167" s="184" t="s">
        <v>3252</v>
      </c>
      <c r="F1167" s="245" t="s">
        <v>2273</v>
      </c>
      <c r="K1167" s="142"/>
    </row>
    <row r="1168" spans="3:11" ht="12.75" customHeight="1">
      <c r="C1168" s="20">
        <v>1163</v>
      </c>
      <c r="D1168" s="175" t="s">
        <v>2274</v>
      </c>
      <c r="E1168" s="184" t="s">
        <v>2275</v>
      </c>
      <c r="F1168" s="245" t="s">
        <v>2274</v>
      </c>
      <c r="K1168" s="142"/>
    </row>
    <row r="1169" spans="3:11" ht="12.75" customHeight="1">
      <c r="C1169" s="20">
        <v>1164</v>
      </c>
      <c r="D1169" s="175" t="s">
        <v>3253</v>
      </c>
      <c r="E1169" s="184" t="s">
        <v>3254</v>
      </c>
      <c r="F1169" s="245" t="s">
        <v>2281</v>
      </c>
      <c r="K1169" s="142"/>
    </row>
    <row r="1170" spans="3:11" ht="12.75" customHeight="1">
      <c r="C1170" s="20">
        <v>1165</v>
      </c>
      <c r="D1170" s="175" t="s">
        <v>3255</v>
      </c>
      <c r="E1170" s="184" t="s">
        <v>3256</v>
      </c>
      <c r="F1170" s="245" t="s">
        <v>2284</v>
      </c>
      <c r="K1170" s="142"/>
    </row>
    <row r="1171" spans="3:11" ht="12.75" customHeight="1">
      <c r="C1171" s="20">
        <v>1166</v>
      </c>
      <c r="D1171" s="175" t="s">
        <v>2285</v>
      </c>
      <c r="E1171" s="184" t="s">
        <v>2286</v>
      </c>
      <c r="F1171" s="245" t="s">
        <v>2287</v>
      </c>
      <c r="K1171" s="142"/>
    </row>
    <row r="1172" spans="3:11" ht="13.5" customHeight="1">
      <c r="C1172" s="20">
        <v>1167</v>
      </c>
      <c r="D1172" s="175" t="s">
        <v>3257</v>
      </c>
      <c r="E1172" s="184" t="s">
        <v>3258</v>
      </c>
      <c r="F1172" s="245" t="s">
        <v>2290</v>
      </c>
      <c r="K1172" s="142"/>
    </row>
    <row r="1173" spans="3:11" ht="13.5" customHeight="1" thickBot="1">
      <c r="C1173" s="20">
        <v>1168</v>
      </c>
      <c r="D1173" s="396" t="s">
        <v>3259</v>
      </c>
      <c r="E1173" s="322" t="s">
        <v>3260</v>
      </c>
      <c r="F1173" s="397" t="s">
        <v>2293</v>
      </c>
      <c r="K1173" s="142"/>
    </row>
    <row r="1174" spans="3:11" ht="12.75" customHeight="1" thickTop="1">
      <c r="C1174" s="20">
        <v>1169</v>
      </c>
      <c r="D1174" s="175"/>
      <c r="E1174" s="184"/>
      <c r="F1174" s="245"/>
      <c r="K1174" s="142"/>
    </row>
    <row r="1175" spans="3:11" ht="12.75" customHeight="1">
      <c r="C1175" s="20">
        <v>1170</v>
      </c>
      <c r="D1175" s="54" t="s">
        <v>1621</v>
      </c>
      <c r="E1175" s="3" t="s">
        <v>3261</v>
      </c>
      <c r="F1175" s="244" t="s">
        <v>3262</v>
      </c>
      <c r="K1175" s="142"/>
    </row>
    <row r="1176" spans="3:11" ht="12.75" customHeight="1">
      <c r="C1176" s="20">
        <v>1171</v>
      </c>
      <c r="D1176" s="175" t="s">
        <v>1604</v>
      </c>
      <c r="E1176" s="184" t="s">
        <v>3263</v>
      </c>
      <c r="F1176" s="245" t="s">
        <v>3264</v>
      </c>
      <c r="K1176" s="142"/>
    </row>
    <row r="1177" spans="3:11" ht="12.75" customHeight="1">
      <c r="C1177" s="20">
        <v>1172</v>
      </c>
      <c r="D1177" s="175" t="s">
        <v>1605</v>
      </c>
      <c r="E1177" s="184" t="s">
        <v>3265</v>
      </c>
      <c r="F1177" s="245" t="s">
        <v>3266</v>
      </c>
      <c r="K1177" s="142"/>
    </row>
    <row r="1178" spans="3:11" ht="12.75" customHeight="1">
      <c r="C1178" s="20">
        <v>1173</v>
      </c>
      <c r="D1178" s="175" t="s">
        <v>1567</v>
      </c>
      <c r="E1178" s="184" t="s">
        <v>3267</v>
      </c>
      <c r="F1178" s="245" t="s">
        <v>3268</v>
      </c>
      <c r="K1178" s="142"/>
    </row>
    <row r="1179" spans="3:11" ht="12.75" customHeight="1">
      <c r="C1179" s="20">
        <v>1174</v>
      </c>
      <c r="D1179" s="146"/>
      <c r="E1179" s="184"/>
      <c r="F1179" s="146" t="s">
        <v>3269</v>
      </c>
      <c r="K1179" s="142"/>
    </row>
    <row r="1180" spans="3:11" ht="12.75" customHeight="1">
      <c r="C1180" s="20">
        <v>1175</v>
      </c>
      <c r="D1180" s="54" t="s">
        <v>3270</v>
      </c>
      <c r="E1180" s="3" t="s">
        <v>3271</v>
      </c>
      <c r="F1180" s="244" t="s">
        <v>3272</v>
      </c>
      <c r="K1180" s="142"/>
    </row>
    <row r="1181" spans="3:11" ht="12.75" customHeight="1">
      <c r="C1181" s="20">
        <v>1176</v>
      </c>
      <c r="D1181" s="175" t="s">
        <v>1554</v>
      </c>
      <c r="E1181" s="184" t="s">
        <v>3273</v>
      </c>
      <c r="F1181" s="245" t="s">
        <v>3274</v>
      </c>
      <c r="K1181" s="142"/>
    </row>
    <row r="1182" spans="3:11" ht="12.75" customHeight="1">
      <c r="C1182" s="20">
        <v>1177</v>
      </c>
      <c r="D1182" s="175" t="s">
        <v>1555</v>
      </c>
      <c r="E1182" s="184" t="s">
        <v>3275</v>
      </c>
      <c r="F1182" s="245" t="s">
        <v>3276</v>
      </c>
      <c r="K1182" s="142"/>
    </row>
    <row r="1183" spans="3:11" ht="12.75" customHeight="1">
      <c r="C1183" s="20">
        <v>1178</v>
      </c>
      <c r="D1183" s="175" t="s">
        <v>3277</v>
      </c>
      <c r="E1183" s="184" t="s">
        <v>2386</v>
      </c>
      <c r="F1183" s="245" t="s">
        <v>3278</v>
      </c>
      <c r="K1183" s="142"/>
    </row>
    <row r="1184" spans="3:11" ht="12.75" customHeight="1">
      <c r="C1184" s="20">
        <v>1179</v>
      </c>
      <c r="D1184" s="175" t="s">
        <v>3279</v>
      </c>
      <c r="E1184" s="184" t="s">
        <v>2459</v>
      </c>
      <c r="F1184" s="245" t="s">
        <v>3280</v>
      </c>
      <c r="K1184" s="142"/>
    </row>
    <row r="1185" spans="3:11" ht="12.75" customHeight="1">
      <c r="C1185" s="20">
        <v>1180</v>
      </c>
      <c r="D1185" s="175"/>
      <c r="E1185" s="64"/>
      <c r="F1185" s="245"/>
      <c r="K1185" s="142"/>
    </row>
    <row r="1186" spans="3:11" ht="12.75" customHeight="1">
      <c r="C1186" s="20">
        <v>1181</v>
      </c>
      <c r="D1186" s="175" t="s">
        <v>3281</v>
      </c>
      <c r="E1186" s="184" t="s">
        <v>3282</v>
      </c>
      <c r="F1186" s="245" t="s">
        <v>3283</v>
      </c>
      <c r="K1186" s="142"/>
    </row>
    <row r="1187" spans="3:11" ht="12.75" customHeight="1">
      <c r="C1187" s="20">
        <v>1182</v>
      </c>
      <c r="D1187" s="175" t="s">
        <v>3284</v>
      </c>
      <c r="E1187" s="184" t="s">
        <v>3285</v>
      </c>
      <c r="F1187" s="245" t="s">
        <v>3284</v>
      </c>
      <c r="K1187" s="142"/>
    </row>
    <row r="1188" spans="3:11" ht="12.75" customHeight="1">
      <c r="C1188" s="20">
        <v>1183</v>
      </c>
      <c r="D1188" s="175" t="s">
        <v>3286</v>
      </c>
      <c r="E1188" s="184" t="s">
        <v>3287</v>
      </c>
      <c r="F1188" s="245" t="s">
        <v>3288</v>
      </c>
      <c r="K1188" s="142"/>
    </row>
    <row r="1189" spans="3:11" ht="12.75" customHeight="1">
      <c r="C1189" s="20">
        <v>1184</v>
      </c>
      <c r="D1189" s="175"/>
      <c r="E1189" s="64"/>
      <c r="F1189" s="245"/>
      <c r="K1189" s="142"/>
    </row>
    <row r="1190" spans="3:11" ht="12.75" customHeight="1">
      <c r="C1190" s="20">
        <v>1185</v>
      </c>
      <c r="D1190" s="175" t="s">
        <v>2035</v>
      </c>
      <c r="E1190" s="184" t="s">
        <v>2036</v>
      </c>
      <c r="F1190" s="245" t="s">
        <v>2037</v>
      </c>
      <c r="K1190" s="142"/>
    </row>
    <row r="1191" spans="3:11" ht="12.75" customHeight="1">
      <c r="C1191" s="20">
        <v>1186</v>
      </c>
      <c r="D1191" s="175" t="s">
        <v>117</v>
      </c>
      <c r="E1191" s="184" t="s">
        <v>2044</v>
      </c>
      <c r="F1191" s="245" t="s">
        <v>2293</v>
      </c>
      <c r="K1191" s="142"/>
    </row>
    <row r="1192" spans="3:11" ht="12.75" customHeight="1">
      <c r="C1192" s="20">
        <v>1187</v>
      </c>
      <c r="D1192" s="146"/>
      <c r="E1192" s="64"/>
      <c r="F1192" s="146"/>
      <c r="K1192" s="142"/>
    </row>
    <row r="1193" spans="3:11" ht="12.75" customHeight="1">
      <c r="C1193" s="20">
        <v>1188</v>
      </c>
      <c r="D1193" s="175" t="s">
        <v>2030</v>
      </c>
      <c r="E1193" s="184" t="s">
        <v>3289</v>
      </c>
      <c r="F1193" s="245" t="s">
        <v>2030</v>
      </c>
      <c r="K1193" s="142"/>
    </row>
    <row r="1194" spans="3:11" ht="12.75" customHeight="1">
      <c r="C1194" s="20">
        <v>1189</v>
      </c>
      <c r="D1194" s="175" t="s">
        <v>3290</v>
      </c>
      <c r="E1194" s="184" t="s">
        <v>3291</v>
      </c>
      <c r="F1194" s="245" t="s">
        <v>3290</v>
      </c>
      <c r="K1194" s="142"/>
    </row>
    <row r="1195" spans="3:11" ht="12.75" customHeight="1">
      <c r="C1195" s="20">
        <v>1190</v>
      </c>
      <c r="D1195" s="175" t="s">
        <v>3292</v>
      </c>
      <c r="E1195" s="184" t="s">
        <v>3293</v>
      </c>
      <c r="F1195" s="245" t="s">
        <v>3294</v>
      </c>
      <c r="K1195" s="142"/>
    </row>
    <row r="1196" spans="3:11" ht="12.75" customHeight="1">
      <c r="C1196" s="20">
        <v>1191</v>
      </c>
      <c r="D1196" s="175"/>
      <c r="E1196" s="64"/>
      <c r="F1196" s="245"/>
      <c r="K1196" s="142"/>
    </row>
    <row r="1197" spans="3:11" ht="12.75" customHeight="1">
      <c r="C1197" s="20">
        <v>1192</v>
      </c>
      <c r="D1197" s="175" t="s">
        <v>2032</v>
      </c>
      <c r="E1197" s="184" t="s">
        <v>2033</v>
      </c>
      <c r="F1197" s="245" t="s">
        <v>2034</v>
      </c>
      <c r="K1197" s="142"/>
    </row>
    <row r="1198" spans="3:11" ht="12.75" customHeight="1">
      <c r="C1198" s="20">
        <v>1193</v>
      </c>
      <c r="D1198" s="175" t="s">
        <v>2035</v>
      </c>
      <c r="E1198" s="184" t="s">
        <v>2036</v>
      </c>
      <c r="F1198" s="245" t="s">
        <v>2037</v>
      </c>
      <c r="K1198" s="142"/>
    </row>
    <row r="1199" spans="3:11" ht="12.75" customHeight="1">
      <c r="C1199" s="20">
        <v>1194</v>
      </c>
      <c r="D1199" s="175" t="s">
        <v>3295</v>
      </c>
      <c r="E1199" s="184" t="s">
        <v>2039</v>
      </c>
      <c r="F1199" s="245" t="s">
        <v>2040</v>
      </c>
      <c r="K1199" s="142"/>
    </row>
    <row r="1200" spans="3:11" ht="12.75" customHeight="1">
      <c r="C1200" s="20">
        <v>1195</v>
      </c>
      <c r="D1200" s="175" t="s">
        <v>2041</v>
      </c>
      <c r="E1200" s="184" t="s">
        <v>2042</v>
      </c>
      <c r="F1200" s="245" t="s">
        <v>2043</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3296</v>
      </c>
      <c r="E1203" s="3" t="s">
        <v>3297</v>
      </c>
      <c r="F1203" s="244" t="s">
        <v>3298</v>
      </c>
      <c r="K1203" s="142"/>
    </row>
    <row r="1204" spans="3:11" ht="12.75" customHeight="1">
      <c r="C1204" s="20">
        <v>1199</v>
      </c>
      <c r="D1204" s="176" t="s">
        <v>3299</v>
      </c>
      <c r="E1204" s="316" t="s">
        <v>3300</v>
      </c>
      <c r="F1204" s="246" t="s">
        <v>3301</v>
      </c>
      <c r="K1204" s="142"/>
    </row>
    <row r="1205" spans="3:11" ht="12.75" customHeight="1">
      <c r="C1205" s="20">
        <v>1200</v>
      </c>
      <c r="D1205" s="175" t="s">
        <v>3302</v>
      </c>
      <c r="E1205" s="184" t="s">
        <v>3303</v>
      </c>
      <c r="F1205" s="245" t="s">
        <v>3304</v>
      </c>
      <c r="K1205" s="142"/>
    </row>
    <row r="1206" spans="3:11" ht="12.75" customHeight="1">
      <c r="C1206" s="20">
        <v>1201</v>
      </c>
      <c r="D1206" s="175" t="s">
        <v>3305</v>
      </c>
      <c r="E1206" s="184" t="s">
        <v>3306</v>
      </c>
      <c r="F1206" s="245" t="s">
        <v>3307</v>
      </c>
      <c r="K1206" s="142"/>
    </row>
    <row r="1207" spans="3:11" ht="12.75" customHeight="1">
      <c r="C1207" s="20">
        <v>1202</v>
      </c>
      <c r="D1207" s="175" t="s">
        <v>3308</v>
      </c>
      <c r="E1207" s="184" t="s">
        <v>3309</v>
      </c>
      <c r="F1207" s="245" t="s">
        <v>3310</v>
      </c>
      <c r="K1207" s="142"/>
    </row>
    <row r="1208" spans="3:11" ht="12.75" customHeight="1">
      <c r="C1208" s="20">
        <v>1203</v>
      </c>
      <c r="D1208" s="146"/>
      <c r="E1208" s="64"/>
      <c r="F1208" s="146"/>
      <c r="K1208" s="142"/>
    </row>
    <row r="1209" spans="3:11" ht="12.75" customHeight="1">
      <c r="C1209" s="20">
        <v>1204</v>
      </c>
      <c r="D1209" s="175" t="s">
        <v>3311</v>
      </c>
      <c r="E1209" s="184" t="s">
        <v>2337</v>
      </c>
      <c r="F1209" s="245" t="s">
        <v>3312</v>
      </c>
      <c r="K1209" s="142"/>
    </row>
    <row r="1210" spans="3:11" ht="12.75" customHeight="1">
      <c r="C1210" s="20">
        <v>1205</v>
      </c>
      <c r="D1210" s="175" t="s">
        <v>3313</v>
      </c>
      <c r="E1210" s="184" t="s">
        <v>3314</v>
      </c>
      <c r="F1210" s="245" t="s">
        <v>3315</v>
      </c>
      <c r="K1210" s="142"/>
    </row>
    <row r="1211" spans="3:11" ht="12.75" customHeight="1">
      <c r="C1211" s="20">
        <v>1206</v>
      </c>
      <c r="D1211" s="175" t="s">
        <v>3316</v>
      </c>
      <c r="E1211" s="177" t="s">
        <v>3317</v>
      </c>
      <c r="F1211" s="245" t="s">
        <v>3318</v>
      </c>
      <c r="K1211" s="142"/>
    </row>
    <row r="1212" spans="3:11" ht="12.75" customHeight="1">
      <c r="C1212" s="20">
        <v>1207</v>
      </c>
      <c r="D1212" s="175"/>
      <c r="E1212" s="64"/>
      <c r="F1212" s="245"/>
      <c r="K1212" s="142"/>
    </row>
    <row r="1213" spans="3:11" ht="12.75" customHeight="1">
      <c r="C1213" s="20">
        <v>1208</v>
      </c>
      <c r="D1213" s="175" t="s">
        <v>3319</v>
      </c>
      <c r="E1213" s="184" t="s">
        <v>3320</v>
      </c>
      <c r="F1213" s="245" t="s">
        <v>3321</v>
      </c>
      <c r="K1213" s="142"/>
    </row>
    <row r="1214" spans="3:11" ht="12.75" customHeight="1">
      <c r="C1214" s="20">
        <v>1209</v>
      </c>
      <c r="D1214" s="175" t="s">
        <v>3322</v>
      </c>
      <c r="E1214" s="184" t="s">
        <v>3323</v>
      </c>
      <c r="F1214" s="245" t="s">
        <v>3324</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3325</v>
      </c>
      <c r="E1217" s="184" t="s">
        <v>3326</v>
      </c>
      <c r="F1217" s="245" t="s">
        <v>3327</v>
      </c>
      <c r="K1217" s="142"/>
    </row>
    <row r="1218" spans="3:11" ht="12.75" customHeight="1">
      <c r="C1218" s="20">
        <v>1213</v>
      </c>
      <c r="D1218" s="175" t="s">
        <v>3328</v>
      </c>
      <c r="E1218" s="184" t="s">
        <v>3329</v>
      </c>
      <c r="F1218" s="245" t="s">
        <v>3330</v>
      </c>
      <c r="K1218" s="142"/>
    </row>
    <row r="1219" spans="3:11" ht="12.75" customHeight="1">
      <c r="C1219" s="20">
        <v>1214</v>
      </c>
      <c r="D1219" s="175"/>
      <c r="E1219" s="64"/>
      <c r="F1219" s="245"/>
      <c r="K1219" s="142"/>
    </row>
    <row r="1220" spans="3:11" ht="12.75" customHeight="1">
      <c r="C1220" s="20">
        <v>1215</v>
      </c>
      <c r="D1220" s="175" t="s">
        <v>727</v>
      </c>
      <c r="E1220" s="184" t="s">
        <v>727</v>
      </c>
      <c r="F1220" s="245" t="s">
        <v>727</v>
      </c>
      <c r="K1220" s="142"/>
    </row>
    <row r="1221" spans="3:11" ht="12.75" customHeight="1">
      <c r="C1221" s="20">
        <v>1216</v>
      </c>
      <c r="D1221" s="175" t="s">
        <v>3331</v>
      </c>
      <c r="E1221" s="184" t="s">
        <v>3332</v>
      </c>
      <c r="F1221" s="245" t="s">
        <v>3331</v>
      </c>
      <c r="K1221" s="142"/>
    </row>
    <row r="1222" spans="3:11" ht="12.75" customHeight="1">
      <c r="C1222" s="20">
        <v>1217</v>
      </c>
      <c r="D1222" s="175"/>
      <c r="E1222" s="64"/>
      <c r="F1222" s="245"/>
      <c r="K1222" s="142"/>
    </row>
    <row r="1223" spans="3:11" ht="12.75" customHeight="1">
      <c r="C1223" s="20">
        <v>1218</v>
      </c>
      <c r="D1223" s="175" t="s">
        <v>3333</v>
      </c>
      <c r="E1223" s="184" t="s">
        <v>3334</v>
      </c>
      <c r="F1223" s="245" t="s">
        <v>3335</v>
      </c>
      <c r="K1223" s="142"/>
    </row>
    <row r="1224" spans="3:11" ht="12.75" customHeight="1">
      <c r="C1224" s="20">
        <v>1219</v>
      </c>
      <c r="D1224" s="303" t="s">
        <v>3336</v>
      </c>
      <c r="E1224" s="10" t="s">
        <v>3337</v>
      </c>
      <c r="F1224" s="304" t="s">
        <v>3338</v>
      </c>
      <c r="K1224" s="142"/>
    </row>
    <row r="1225" spans="3:11" ht="12.75" customHeight="1">
      <c r="C1225" s="20">
        <v>1220</v>
      </c>
      <c r="D1225" s="146" t="s">
        <v>3339</v>
      </c>
      <c r="E1225" s="64" t="s">
        <v>3340</v>
      </c>
      <c r="F1225" s="304" t="s">
        <v>3341</v>
      </c>
      <c r="K1225" s="142"/>
    </row>
    <row r="1226" spans="3:11" ht="12.75" customHeight="1">
      <c r="C1226" s="20">
        <v>1221</v>
      </c>
      <c r="D1226" s="150" t="s">
        <v>3342</v>
      </c>
      <c r="E1226" s="321" t="s">
        <v>3343</v>
      </c>
      <c r="F1226" s="245" t="s">
        <v>3344</v>
      </c>
      <c r="K1226" s="142"/>
    </row>
    <row r="1227" spans="3:11" ht="12.75" customHeight="1">
      <c r="C1227" s="20">
        <v>1222</v>
      </c>
      <c r="D1227" s="321" t="s">
        <v>3345</v>
      </c>
      <c r="E1227" s="321" t="s">
        <v>3346</v>
      </c>
      <c r="F1227" s="398" t="s">
        <v>3347</v>
      </c>
      <c r="K1227" s="142"/>
    </row>
    <row r="1228" spans="3:11" ht="12.75" customHeight="1">
      <c r="C1228" s="20">
        <v>1223</v>
      </c>
      <c r="D1228" s="150" t="s">
        <v>3348</v>
      </c>
      <c r="E1228" s="321" t="s">
        <v>3349</v>
      </c>
      <c r="F1228" s="245" t="s">
        <v>3350</v>
      </c>
      <c r="K1228" s="142"/>
    </row>
    <row r="1229" spans="3:11" ht="12.75" customHeight="1">
      <c r="C1229" s="20">
        <v>1224</v>
      </c>
      <c r="D1229" s="150" t="s">
        <v>3351</v>
      </c>
      <c r="E1229" s="321" t="s">
        <v>3352</v>
      </c>
      <c r="F1229" s="398" t="s">
        <v>3353</v>
      </c>
      <c r="K1229" s="142"/>
    </row>
    <row r="1230" spans="3:11" ht="12.75" customHeight="1">
      <c r="C1230" s="20">
        <v>1225</v>
      </c>
      <c r="D1230" s="150" t="s">
        <v>3354</v>
      </c>
      <c r="E1230" s="321" t="s">
        <v>3355</v>
      </c>
      <c r="F1230" s="398" t="s">
        <v>3356</v>
      </c>
      <c r="K1230" s="142"/>
    </row>
    <row r="1231" spans="3:11" ht="12.75" customHeight="1">
      <c r="C1231" s="20">
        <v>1226</v>
      </c>
      <c r="D1231" s="150" t="s">
        <v>3357</v>
      </c>
      <c r="E1231" s="64" t="s">
        <v>3358</v>
      </c>
      <c r="F1231" s="398" t="s">
        <v>3359</v>
      </c>
      <c r="K1231" s="142"/>
    </row>
    <row r="1232" spans="3:11" ht="38.25">
      <c r="C1232" s="20">
        <v>1227</v>
      </c>
      <c r="D1232" s="150" t="s">
        <v>1178</v>
      </c>
      <c r="E1232" s="321" t="s">
        <v>3245</v>
      </c>
      <c r="F1232" s="245" t="s">
        <v>3360</v>
      </c>
      <c r="K1232" s="142"/>
    </row>
    <row r="1233" spans="3:11">
      <c r="C1233" s="20">
        <v>1228</v>
      </c>
      <c r="D1233" s="265"/>
      <c r="E1233" s="399"/>
      <c r="F1233" s="64" t="s">
        <v>3361</v>
      </c>
      <c r="K1233" s="142"/>
    </row>
    <row r="1234" spans="3:11">
      <c r="C1234" s="20">
        <v>1228.0999999999999</v>
      </c>
      <c r="D1234" s="266"/>
      <c r="E1234" s="400"/>
    </row>
    <row r="1235" spans="3:11" ht="25.5">
      <c r="C1235" s="20">
        <v>1229</v>
      </c>
      <c r="D1235" s="177" t="s">
        <v>3362</v>
      </c>
      <c r="E1235" s="177" t="s">
        <v>3363</v>
      </c>
      <c r="F1235" s="177" t="s">
        <v>3362</v>
      </c>
    </row>
    <row r="1236" spans="3:11" ht="25.5">
      <c r="C1236" s="20">
        <v>1230</v>
      </c>
      <c r="D1236" s="177" t="s">
        <v>3364</v>
      </c>
      <c r="E1236" s="177" t="s">
        <v>3365</v>
      </c>
      <c r="F1236" s="177" t="s">
        <v>3364</v>
      </c>
    </row>
    <row r="1237" spans="3:11" ht="25.5">
      <c r="C1237" s="20">
        <v>1231</v>
      </c>
      <c r="D1237" s="177" t="s">
        <v>3366</v>
      </c>
      <c r="E1237" s="177" t="s">
        <v>3367</v>
      </c>
      <c r="F1237" s="177" t="s">
        <v>3366</v>
      </c>
    </row>
    <row r="1238" spans="3:11">
      <c r="C1238" s="20">
        <v>1232</v>
      </c>
      <c r="E1238" s="64"/>
    </row>
    <row r="1239" spans="3:11" ht="25.5">
      <c r="C1239" s="20">
        <v>1233</v>
      </c>
      <c r="D1239" s="205" t="s">
        <v>3368</v>
      </c>
      <c r="E1239" s="205" t="s">
        <v>3369</v>
      </c>
      <c r="F1239" s="169" t="s">
        <v>3370</v>
      </c>
    </row>
    <row r="1240" spans="3:11" ht="25.5">
      <c r="C1240" s="20">
        <v>1234</v>
      </c>
      <c r="D1240" s="205" t="s">
        <v>3371</v>
      </c>
      <c r="E1240" s="205" t="s">
        <v>3372</v>
      </c>
      <c r="F1240" s="169" t="s">
        <v>3373</v>
      </c>
    </row>
    <row r="1241" spans="3:11" ht="25.5">
      <c r="C1241" s="20">
        <v>1235</v>
      </c>
      <c r="D1241" s="205" t="s">
        <v>3374</v>
      </c>
      <c r="E1241" s="205" t="s">
        <v>3375</v>
      </c>
      <c r="F1241" s="169" t="s">
        <v>3376</v>
      </c>
    </row>
    <row r="1242" spans="3:11" ht="38.25">
      <c r="C1242" s="20">
        <v>1236</v>
      </c>
      <c r="D1242" s="205" t="s">
        <v>3377</v>
      </c>
      <c r="E1242" s="205" t="s">
        <v>3378</v>
      </c>
      <c r="F1242" s="169" t="s">
        <v>3379</v>
      </c>
    </row>
    <row r="1243" spans="3:11" ht="25.5">
      <c r="C1243" s="20">
        <v>1237</v>
      </c>
      <c r="D1243" s="205" t="s">
        <v>3380</v>
      </c>
      <c r="E1243" s="205" t="s">
        <v>3381</v>
      </c>
      <c r="F1243" s="169" t="s">
        <v>3382</v>
      </c>
    </row>
    <row r="1244" spans="3:11">
      <c r="E1244" s="64"/>
    </row>
    <row r="1245" spans="3:11">
      <c r="C1245" s="64" t="s">
        <v>3383</v>
      </c>
      <c r="D1245" s="64" t="s">
        <v>3383</v>
      </c>
      <c r="E1245" s="64" t="s">
        <v>3384</v>
      </c>
      <c r="F1245" s="64" t="s">
        <v>3383</v>
      </c>
    </row>
    <row r="1246" spans="3:11">
      <c r="C1246" s="64" t="s">
        <v>3385</v>
      </c>
      <c r="D1246" s="64" t="s">
        <v>3385</v>
      </c>
      <c r="E1246" s="64" t="s">
        <v>3386</v>
      </c>
      <c r="F1246" s="64" t="s">
        <v>3385</v>
      </c>
    </row>
    <row r="1247" spans="3:11">
      <c r="C1247" s="64" t="s">
        <v>3387</v>
      </c>
      <c r="D1247" s="64" t="s">
        <v>3387</v>
      </c>
      <c r="E1247" s="64" t="s">
        <v>3388</v>
      </c>
      <c r="F1247" s="64" t="s">
        <v>3387</v>
      </c>
    </row>
    <row r="1248" spans="3:11">
      <c r="C1248" s="64" t="s">
        <v>3389</v>
      </c>
      <c r="D1248" s="64" t="s">
        <v>3389</v>
      </c>
      <c r="E1248" s="64" t="s">
        <v>3390</v>
      </c>
      <c r="F1248" s="64" t="s">
        <v>3389</v>
      </c>
    </row>
    <row r="1249" spans="3:6">
      <c r="C1249" s="64" t="s">
        <v>3391</v>
      </c>
      <c r="D1249" s="64" t="s">
        <v>3391</v>
      </c>
      <c r="E1249" s="64" t="s">
        <v>3392</v>
      </c>
      <c r="F1249" s="64" t="s">
        <v>3391</v>
      </c>
    </row>
    <row r="1250" spans="3:6" ht="51">
      <c r="C1250" s="64" t="s">
        <v>3393</v>
      </c>
      <c r="D1250" s="64" t="s">
        <v>3393</v>
      </c>
      <c r="E1250" s="64" t="s">
        <v>3394</v>
      </c>
      <c r="F1250" s="64" t="s">
        <v>3395</v>
      </c>
    </row>
    <row r="1251" spans="3:6" ht="25.5">
      <c r="C1251" s="64" t="s">
        <v>3396</v>
      </c>
      <c r="D1251" s="64" t="s">
        <v>3396</v>
      </c>
      <c r="E1251" s="64" t="s">
        <v>3397</v>
      </c>
      <c r="F1251" s="64" t="s">
        <v>3398</v>
      </c>
    </row>
    <row r="1252" spans="3:6" ht="25.5">
      <c r="C1252" s="64" t="s">
        <v>3399</v>
      </c>
      <c r="D1252" s="64" t="s">
        <v>3399</v>
      </c>
      <c r="E1252" s="64" t="s">
        <v>3400</v>
      </c>
      <c r="F1252" s="64" t="s">
        <v>3401</v>
      </c>
    </row>
    <row r="1253" spans="3:6">
      <c r="C1253" s="64" t="s">
        <v>3402</v>
      </c>
      <c r="D1253" s="64" t="s">
        <v>3402</v>
      </c>
      <c r="E1253" s="64" t="s">
        <v>3403</v>
      </c>
      <c r="F1253" s="64" t="s">
        <v>3404</v>
      </c>
    </row>
    <row r="1254" spans="3:6" ht="25.5">
      <c r="C1254" s="64" t="s">
        <v>3405</v>
      </c>
      <c r="D1254" s="64" t="s">
        <v>3405</v>
      </c>
      <c r="E1254" s="64" t="s">
        <v>3406</v>
      </c>
      <c r="F1254" s="64" t="s">
        <v>3407</v>
      </c>
    </row>
    <row r="1255" spans="3:6" ht="51">
      <c r="C1255" s="64" t="s">
        <v>3408</v>
      </c>
      <c r="D1255" s="64" t="s">
        <v>3408</v>
      </c>
      <c r="E1255" s="64" t="s">
        <v>3409</v>
      </c>
      <c r="F1255" s="64" t="s">
        <v>3410</v>
      </c>
    </row>
    <row r="1256" spans="3:6" ht="63.75">
      <c r="C1256" s="64" t="s">
        <v>3411</v>
      </c>
      <c r="D1256" s="64" t="s">
        <v>3411</v>
      </c>
      <c r="E1256" s="64" t="s">
        <v>3412</v>
      </c>
      <c r="F1256" s="64" t="s">
        <v>3413</v>
      </c>
    </row>
    <row r="1257" spans="3:6" ht="63.75">
      <c r="C1257" s="64" t="s">
        <v>3414</v>
      </c>
      <c r="D1257" s="64" t="s">
        <v>3414</v>
      </c>
      <c r="E1257" s="64" t="s">
        <v>3415</v>
      </c>
      <c r="F1257" s="64" t="s">
        <v>3416</v>
      </c>
    </row>
    <row r="1258" spans="3:6" ht="63.75">
      <c r="C1258" s="64" t="s">
        <v>3417</v>
      </c>
      <c r="D1258" s="64" t="s">
        <v>3417</v>
      </c>
      <c r="E1258" s="64" t="s">
        <v>3418</v>
      </c>
      <c r="F1258" s="64" t="s">
        <v>3419</v>
      </c>
    </row>
    <row r="1259" spans="3:6" ht="63.75">
      <c r="C1259" s="64" t="s">
        <v>3420</v>
      </c>
      <c r="D1259" s="64" t="s">
        <v>3420</v>
      </c>
      <c r="E1259" s="64" t="s">
        <v>3421</v>
      </c>
      <c r="F1259" s="64" t="s">
        <v>3422</v>
      </c>
    </row>
    <row r="1260" spans="3:6" ht="25.5">
      <c r="C1260" s="64" t="s">
        <v>3423</v>
      </c>
      <c r="D1260" s="64" t="s">
        <v>3423</v>
      </c>
      <c r="E1260" s="64" t="s">
        <v>3424</v>
      </c>
      <c r="F1260" s="64" t="s">
        <v>3425</v>
      </c>
    </row>
    <row r="1261" spans="3:6" ht="25.5">
      <c r="C1261" s="64" t="s">
        <v>3426</v>
      </c>
      <c r="D1261" s="64" t="s">
        <v>3426</v>
      </c>
      <c r="E1261" s="64" t="s">
        <v>3427</v>
      </c>
      <c r="F1261" s="64" t="s">
        <v>3428</v>
      </c>
    </row>
    <row r="1262" spans="3:6" ht="63.75">
      <c r="C1262" s="64" t="s">
        <v>3429</v>
      </c>
      <c r="D1262" s="64" t="s">
        <v>3429</v>
      </c>
      <c r="E1262" s="64" t="s">
        <v>3430</v>
      </c>
      <c r="F1262" s="64" t="s">
        <v>3431</v>
      </c>
    </row>
    <row r="1263" spans="3:6" ht="76.5">
      <c r="C1263" s="64" t="s">
        <v>3432</v>
      </c>
      <c r="D1263" s="64" t="s">
        <v>3432</v>
      </c>
      <c r="E1263" s="64" t="s">
        <v>3433</v>
      </c>
      <c r="F1263" s="64" t="s">
        <v>3434</v>
      </c>
    </row>
    <row r="1264" spans="3:6" ht="76.5">
      <c r="C1264" s="64" t="s">
        <v>3435</v>
      </c>
      <c r="D1264" s="64" t="s">
        <v>3435</v>
      </c>
      <c r="E1264" s="64" t="s">
        <v>3436</v>
      </c>
      <c r="F1264" s="64" t="s">
        <v>3437</v>
      </c>
    </row>
    <row r="1265" spans="3:6" ht="76.5">
      <c r="C1265" s="64" t="s">
        <v>3438</v>
      </c>
      <c r="D1265" s="64" t="s">
        <v>3438</v>
      </c>
      <c r="E1265" s="64" t="s">
        <v>3439</v>
      </c>
      <c r="F1265" s="64" t="s">
        <v>3440</v>
      </c>
    </row>
    <row r="1266" spans="3:6" ht="76.5">
      <c r="C1266" s="64" t="s">
        <v>3441</v>
      </c>
      <c r="D1266" s="64" t="s">
        <v>3441</v>
      </c>
      <c r="E1266" s="64" t="s">
        <v>3442</v>
      </c>
      <c r="F1266" s="64" t="s">
        <v>3443</v>
      </c>
    </row>
    <row r="1267" spans="3:6" ht="25.5">
      <c r="C1267" s="64" t="s">
        <v>3444</v>
      </c>
      <c r="D1267" s="64" t="s">
        <v>3444</v>
      </c>
      <c r="E1267" s="64" t="s">
        <v>3445</v>
      </c>
      <c r="F1267" s="64" t="s">
        <v>3446</v>
      </c>
    </row>
    <row r="1268" spans="3:6" ht="25.5">
      <c r="C1268" s="64" t="s">
        <v>3447</v>
      </c>
      <c r="D1268" s="64" t="s">
        <v>3447</v>
      </c>
      <c r="E1268" s="64" t="s">
        <v>3448</v>
      </c>
      <c r="F1268" s="64" t="s">
        <v>3449</v>
      </c>
    </row>
    <row r="1269" spans="3:6">
      <c r="C1269" s="64" t="s">
        <v>3450</v>
      </c>
      <c r="D1269" s="64" t="s">
        <v>3450</v>
      </c>
      <c r="E1269" s="64" t="s">
        <v>3451</v>
      </c>
      <c r="F1269" s="64" t="s">
        <v>3452</v>
      </c>
    </row>
    <row r="1270" spans="3:6" ht="25.5">
      <c r="C1270" s="64" t="s">
        <v>3453</v>
      </c>
      <c r="D1270" s="64" t="s">
        <v>3453</v>
      </c>
      <c r="E1270" s="64" t="s">
        <v>3454</v>
      </c>
      <c r="F1270" s="64" t="s">
        <v>3455</v>
      </c>
    </row>
    <row r="1271" spans="3:6" ht="25.5">
      <c r="C1271" s="64" t="s">
        <v>3456</v>
      </c>
      <c r="D1271" s="64" t="s">
        <v>3456</v>
      </c>
      <c r="E1271" s="64" t="s">
        <v>3457</v>
      </c>
      <c r="F1271" s="64" t="s">
        <v>3458</v>
      </c>
    </row>
    <row r="1272" spans="3:6" ht="25.5">
      <c r="C1272" s="64" t="s">
        <v>3459</v>
      </c>
      <c r="D1272" s="64" t="s">
        <v>3459</v>
      </c>
      <c r="E1272" s="64" t="s">
        <v>3460</v>
      </c>
      <c r="F1272" s="64" t="s">
        <v>3461</v>
      </c>
    </row>
    <row r="1273" spans="3:6">
      <c r="C1273" s="64" t="s">
        <v>3462</v>
      </c>
      <c r="D1273" s="64" t="s">
        <v>3462</v>
      </c>
      <c r="E1273" s="64" t="s">
        <v>3462</v>
      </c>
      <c r="F1273" s="64" t="s">
        <v>3462</v>
      </c>
    </row>
    <row r="1274" spans="3:6" ht="25.5">
      <c r="C1274" s="64" t="s">
        <v>3463</v>
      </c>
      <c r="D1274" s="64" t="s">
        <v>3464</v>
      </c>
      <c r="E1274" s="64" t="s">
        <v>3465</v>
      </c>
      <c r="F1274" s="64" t="s">
        <v>3466</v>
      </c>
    </row>
    <row r="1275" spans="3:6" ht="25.5">
      <c r="C1275" s="64" t="s">
        <v>3467</v>
      </c>
      <c r="D1275" s="64" t="s">
        <v>3468</v>
      </c>
      <c r="E1275" s="64" t="s">
        <v>3469</v>
      </c>
      <c r="F1275" s="64" t="s">
        <v>3470</v>
      </c>
    </row>
    <row r="1276" spans="3:6" ht="25.5">
      <c r="C1276" s="64" t="s">
        <v>3471</v>
      </c>
      <c r="D1276" s="64" t="s">
        <v>3472</v>
      </c>
      <c r="E1276" s="64" t="s">
        <v>3473</v>
      </c>
      <c r="F1276" s="64" t="s">
        <v>3474</v>
      </c>
    </row>
    <row r="1277" spans="3:6" ht="25.5">
      <c r="C1277" s="64" t="s">
        <v>3475</v>
      </c>
      <c r="D1277" s="64" t="s">
        <v>3476</v>
      </c>
      <c r="E1277" s="64" t="s">
        <v>3477</v>
      </c>
      <c r="F1277" s="64" t="s">
        <v>3478</v>
      </c>
    </row>
    <row r="1278" spans="3:6">
      <c r="C1278" s="20" t="s">
        <v>3479</v>
      </c>
      <c r="D1278" s="20" t="s">
        <v>3479</v>
      </c>
      <c r="E1278" s="20" t="s">
        <v>3480</v>
      </c>
      <c r="F1278" s="20" t="s">
        <v>3481</v>
      </c>
    </row>
    <row r="1279" spans="3:6">
      <c r="C1279" s="64" t="s">
        <v>3482</v>
      </c>
      <c r="D1279" s="64" t="s">
        <v>3482</v>
      </c>
      <c r="E1279" s="64" t="s">
        <v>3483</v>
      </c>
      <c r="F1279" s="64" t="s">
        <v>3484</v>
      </c>
    </row>
    <row r="1280" spans="3:6">
      <c r="C1280" s="64" t="s">
        <v>3485</v>
      </c>
      <c r="D1280" s="64" t="s">
        <v>3485</v>
      </c>
      <c r="E1280" s="64" t="s">
        <v>3486</v>
      </c>
      <c r="F1280" s="64" t="s">
        <v>3487</v>
      </c>
    </row>
    <row r="1281" spans="3:6">
      <c r="C1281" s="64" t="s">
        <v>3488</v>
      </c>
      <c r="D1281" s="64" t="s">
        <v>3488</v>
      </c>
      <c r="E1281" s="64" t="s">
        <v>3489</v>
      </c>
      <c r="F1281" s="64" t="s">
        <v>3490</v>
      </c>
    </row>
    <row r="1282" spans="3:6">
      <c r="C1282" s="64" t="s">
        <v>3491</v>
      </c>
      <c r="D1282" s="64" t="s">
        <v>3491</v>
      </c>
      <c r="E1282" s="64" t="s">
        <v>3492</v>
      </c>
      <c r="F1282" s="64" t="s">
        <v>3493</v>
      </c>
    </row>
    <row r="1283" spans="3:6">
      <c r="C1283" s="64" t="s">
        <v>3494</v>
      </c>
      <c r="D1283" s="64" t="s">
        <v>3494</v>
      </c>
      <c r="E1283" s="64" t="s">
        <v>3495</v>
      </c>
      <c r="F1283" s="64" t="s">
        <v>3496</v>
      </c>
    </row>
    <row r="1284" spans="3:6">
      <c r="C1284" s="401" t="s">
        <v>3497</v>
      </c>
      <c r="D1284" s="401" t="s">
        <v>3497</v>
      </c>
      <c r="E1284" s="401" t="s">
        <v>3498</v>
      </c>
      <c r="F1284" s="64" t="s">
        <v>3499</v>
      </c>
    </row>
    <row r="1285" spans="3:6">
      <c r="C1285" s="59" t="s">
        <v>3500</v>
      </c>
      <c r="D1285" s="59" t="s">
        <v>3501</v>
      </c>
      <c r="E1285" s="8" t="s">
        <v>3502</v>
      </c>
      <c r="F1285" s="182" t="s">
        <v>1958</v>
      </c>
    </row>
    <row r="1286" spans="3:6">
      <c r="C1286" s="59" t="s">
        <v>3503</v>
      </c>
      <c r="D1286" s="59" t="s">
        <v>3504</v>
      </c>
      <c r="E1286" s="8" t="s">
        <v>3505</v>
      </c>
      <c r="F1286" s="182" t="s">
        <v>1966</v>
      </c>
    </row>
    <row r="1287" spans="3:6">
      <c r="C1287" s="64" t="s">
        <v>3506</v>
      </c>
      <c r="D1287" s="64" t="s">
        <v>3506</v>
      </c>
      <c r="E1287" s="64" t="s">
        <v>3507</v>
      </c>
      <c r="F1287" s="64" t="s">
        <v>1969</v>
      </c>
    </row>
    <row r="1288" spans="3:6">
      <c r="C1288" s="64" t="s">
        <v>1973</v>
      </c>
      <c r="D1288" s="64" t="s">
        <v>1973</v>
      </c>
      <c r="E1288" s="64" t="s">
        <v>1974</v>
      </c>
      <c r="F1288" s="64" t="s">
        <v>1975</v>
      </c>
    </row>
    <row r="1289" spans="3:6">
      <c r="C1289" s="64" t="s">
        <v>1991</v>
      </c>
      <c r="D1289" s="64" t="s">
        <v>1991</v>
      </c>
      <c r="E1289" s="64" t="s">
        <v>1992</v>
      </c>
      <c r="F1289" s="64" t="s">
        <v>1993</v>
      </c>
    </row>
    <row r="1290" spans="3:6">
      <c r="C1290" s="64" t="s">
        <v>2009</v>
      </c>
      <c r="D1290" s="64" t="s">
        <v>2009</v>
      </c>
      <c r="E1290" s="64" t="s">
        <v>2010</v>
      </c>
      <c r="F1290" s="64" t="s">
        <v>2011</v>
      </c>
    </row>
    <row r="1291" spans="3:6" ht="25.5">
      <c r="C1291" s="64" t="s">
        <v>2027</v>
      </c>
      <c r="D1291" s="64" t="s">
        <v>2027</v>
      </c>
      <c r="E1291" s="64" t="s">
        <v>2028</v>
      </c>
      <c r="F1291" s="64" t="s">
        <v>2029</v>
      </c>
    </row>
    <row r="1292" spans="3:6" ht="25.5">
      <c r="C1292" s="64" t="s">
        <v>2046</v>
      </c>
      <c r="D1292" s="64" t="s">
        <v>2046</v>
      </c>
      <c r="E1292" s="64" t="s">
        <v>2047</v>
      </c>
      <c r="F1292" s="64" t="s">
        <v>2048</v>
      </c>
    </row>
    <row r="1293" spans="3:6">
      <c r="C1293" s="8" t="s">
        <v>3508</v>
      </c>
      <c r="D1293" s="8" t="s">
        <v>3508</v>
      </c>
      <c r="E1293" s="8" t="s">
        <v>3509</v>
      </c>
      <c r="F1293" s="8" t="s">
        <v>2054</v>
      </c>
    </row>
    <row r="1294" spans="3:6">
      <c r="C1294" s="64" t="s">
        <v>2066</v>
      </c>
      <c r="D1294" s="64" t="s">
        <v>2066</v>
      </c>
      <c r="E1294" s="64" t="s">
        <v>2067</v>
      </c>
      <c r="F1294" s="64" t="s">
        <v>2068</v>
      </c>
    </row>
    <row r="1295" spans="3:6" ht="38.25">
      <c r="C1295" s="64" t="s">
        <v>3510</v>
      </c>
      <c r="D1295" s="64" t="s">
        <v>2081</v>
      </c>
      <c r="E1295" s="64" t="s">
        <v>2082</v>
      </c>
      <c r="F1295" s="64" t="s">
        <v>2083</v>
      </c>
    </row>
    <row r="1296" spans="3:6">
      <c r="C1296" s="8" t="s">
        <v>3511</v>
      </c>
      <c r="D1296" s="8" t="s">
        <v>3511</v>
      </c>
      <c r="E1296" s="8" t="s">
        <v>3512</v>
      </c>
      <c r="F1296" s="8" t="s">
        <v>2101</v>
      </c>
    </row>
    <row r="1297" spans="3:6">
      <c r="C1297" s="64" t="s">
        <v>3513</v>
      </c>
      <c r="D1297" s="64" t="s">
        <v>3513</v>
      </c>
      <c r="E1297" s="64" t="s">
        <v>3514</v>
      </c>
      <c r="F1297" s="64" t="s">
        <v>2125</v>
      </c>
    </row>
    <row r="1298" spans="3:6">
      <c r="C1298" s="64" t="s">
        <v>3515</v>
      </c>
      <c r="D1298" s="64" t="s">
        <v>3515</v>
      </c>
      <c r="E1298" s="64" t="s">
        <v>3516</v>
      </c>
      <c r="F1298" s="64" t="s">
        <v>2146</v>
      </c>
    </row>
    <row r="1299" spans="3:6" ht="25.5">
      <c r="C1299" s="64" t="s">
        <v>3517</v>
      </c>
      <c r="D1299" s="64" t="s">
        <v>3517</v>
      </c>
      <c r="E1299" s="64" t="s">
        <v>3518</v>
      </c>
      <c r="F1299" s="64" t="s">
        <v>3519</v>
      </c>
    </row>
    <row r="1300" spans="3:6">
      <c r="C1300" s="20" t="s">
        <v>3520</v>
      </c>
      <c r="D1300" s="20" t="s">
        <v>3520</v>
      </c>
      <c r="E1300" s="20" t="s">
        <v>3521</v>
      </c>
      <c r="F1300" s="20" t="s">
        <v>3522</v>
      </c>
    </row>
    <row r="1301" spans="3:6" ht="25.5">
      <c r="C1301" s="64" t="s">
        <v>3523</v>
      </c>
      <c r="D1301" s="64" t="s">
        <v>3523</v>
      </c>
      <c r="E1301" s="64" t="s">
        <v>3524</v>
      </c>
      <c r="F1301" s="64" t="s">
        <v>3525</v>
      </c>
    </row>
    <row r="1302" spans="3:6" ht="38.25">
      <c r="C1302" s="64" t="s">
        <v>3526</v>
      </c>
      <c r="D1302" s="64" t="s">
        <v>3526</v>
      </c>
      <c r="E1302" s="64" t="s">
        <v>3527</v>
      </c>
      <c r="F1302" s="64" t="s">
        <v>3528</v>
      </c>
    </row>
    <row r="1303" spans="3:6" ht="38.25">
      <c r="C1303" s="64" t="s">
        <v>3529</v>
      </c>
      <c r="D1303" s="64" t="s">
        <v>3529</v>
      </c>
      <c r="E1303" s="64" t="s">
        <v>3530</v>
      </c>
      <c r="F1303" s="64" t="s">
        <v>3531</v>
      </c>
    </row>
    <row r="1304" spans="3:6" ht="51">
      <c r="C1304" s="64" t="s">
        <v>3532</v>
      </c>
      <c r="D1304" s="64" t="s">
        <v>3533</v>
      </c>
      <c r="E1304" s="64" t="s">
        <v>3534</v>
      </c>
      <c r="F1304" s="64" t="s">
        <v>3535</v>
      </c>
    </row>
    <row r="1305" spans="3:6" ht="51">
      <c r="C1305" s="64" t="s">
        <v>3536</v>
      </c>
      <c r="D1305" s="64" t="s">
        <v>3536</v>
      </c>
      <c r="E1305" s="64" t="s">
        <v>3537</v>
      </c>
      <c r="F1305" s="64" t="s">
        <v>3538</v>
      </c>
    </row>
    <row r="1306" spans="3:6" ht="38.25">
      <c r="C1306" s="64" t="s">
        <v>3539</v>
      </c>
      <c r="D1306" s="64" t="s">
        <v>3539</v>
      </c>
      <c r="E1306" s="64" t="s">
        <v>3540</v>
      </c>
      <c r="F1306" s="64" t="s">
        <v>3541</v>
      </c>
    </row>
    <row r="1307" spans="3:6" ht="51">
      <c r="C1307" s="64" t="s">
        <v>3542</v>
      </c>
      <c r="D1307" s="64" t="s">
        <v>3542</v>
      </c>
      <c r="E1307" s="64" t="s">
        <v>3543</v>
      </c>
      <c r="F1307" s="64" t="s">
        <v>3544</v>
      </c>
    </row>
    <row r="1308" spans="3:6">
      <c r="C1308" s="315" t="s">
        <v>3545</v>
      </c>
      <c r="D1308" s="315" t="s">
        <v>3546</v>
      </c>
      <c r="E1308" s="315" t="s">
        <v>3547</v>
      </c>
      <c r="F1308" s="315" t="s">
        <v>3548</v>
      </c>
    </row>
    <row r="1309" spans="3:6">
      <c r="C1309" s="64" t="s">
        <v>3549</v>
      </c>
      <c r="D1309" s="64" t="s">
        <v>3549</v>
      </c>
      <c r="E1309" s="64" t="s">
        <v>1974</v>
      </c>
      <c r="F1309" s="64" t="s">
        <v>1975</v>
      </c>
    </row>
    <row r="1310" spans="3:6" ht="25.5">
      <c r="C1310" s="64" t="s">
        <v>3550</v>
      </c>
      <c r="D1310" s="64" t="s">
        <v>3550</v>
      </c>
      <c r="E1310" s="64" t="s">
        <v>3551</v>
      </c>
      <c r="F1310" s="64" t="s">
        <v>3552</v>
      </c>
    </row>
    <row r="1311" spans="3:6">
      <c r="C1311" s="64" t="s">
        <v>3553</v>
      </c>
      <c r="D1311" s="64" t="s">
        <v>3553</v>
      </c>
      <c r="E1311" s="64" t="s">
        <v>3554</v>
      </c>
      <c r="F1311" s="64" t="s">
        <v>3555</v>
      </c>
    </row>
    <row r="1312" spans="3:6" ht="25.5">
      <c r="C1312" s="64" t="s">
        <v>3556</v>
      </c>
      <c r="D1312" s="64" t="s">
        <v>3557</v>
      </c>
      <c r="E1312" s="64" t="s">
        <v>3558</v>
      </c>
      <c r="F1312" s="64" t="s">
        <v>3559</v>
      </c>
    </row>
    <row r="1313" spans="3:6">
      <c r="C1313" s="64" t="s">
        <v>3560</v>
      </c>
      <c r="D1313" s="64" t="s">
        <v>3560</v>
      </c>
      <c r="E1313" s="64" t="s">
        <v>3561</v>
      </c>
      <c r="F1313" s="64" t="s">
        <v>2054</v>
      </c>
    </row>
    <row r="1314" spans="3:6" ht="25.5">
      <c r="C1314" s="64" t="s">
        <v>3562</v>
      </c>
      <c r="D1314" s="64" t="s">
        <v>3562</v>
      </c>
      <c r="E1314" s="64" t="s">
        <v>3563</v>
      </c>
      <c r="F1314" s="64" t="s">
        <v>3564</v>
      </c>
    </row>
    <row r="1315" spans="3:6" ht="25.5">
      <c r="C1315" s="64" t="s">
        <v>3565</v>
      </c>
      <c r="D1315" s="64" t="s">
        <v>3566</v>
      </c>
      <c r="E1315" s="64" t="s">
        <v>3567</v>
      </c>
      <c r="F1315" s="64" t="s">
        <v>3568</v>
      </c>
    </row>
    <row r="1316" spans="3:6">
      <c r="C1316" s="64" t="s">
        <v>3569</v>
      </c>
      <c r="D1316" s="64" t="s">
        <v>3569</v>
      </c>
      <c r="E1316" s="64" t="s">
        <v>3570</v>
      </c>
      <c r="F1316" s="64" t="s">
        <v>2360</v>
      </c>
    </row>
    <row r="1317" spans="3:6">
      <c r="C1317" s="64" t="s">
        <v>3571</v>
      </c>
      <c r="D1317" s="64" t="s">
        <v>3572</v>
      </c>
      <c r="E1317" s="64" t="s">
        <v>3573</v>
      </c>
      <c r="F1317" s="64" t="s">
        <v>3571</v>
      </c>
    </row>
    <row r="1318" spans="3:6">
      <c r="C1318" s="64" t="s">
        <v>3574</v>
      </c>
      <c r="D1318" s="64" t="s">
        <v>3574</v>
      </c>
      <c r="E1318" s="315" t="s">
        <v>3575</v>
      </c>
      <c r="F1318" s="64" t="s">
        <v>3576</v>
      </c>
    </row>
    <row r="1319" spans="3:6">
      <c r="C1319" s="64" t="s">
        <v>3577</v>
      </c>
      <c r="D1319" s="64" t="s">
        <v>3577</v>
      </c>
      <c r="E1319" s="64" t="s">
        <v>2371</v>
      </c>
      <c r="F1319" s="64" t="s">
        <v>2372</v>
      </c>
    </row>
    <row r="1320" spans="3:6">
      <c r="C1320" s="64" t="s">
        <v>3578</v>
      </c>
      <c r="D1320" s="64" t="s">
        <v>3578</v>
      </c>
      <c r="E1320" s="64" t="s">
        <v>3579</v>
      </c>
      <c r="F1320" s="64" t="s">
        <v>3580</v>
      </c>
    </row>
    <row r="1321" spans="3:6" ht="25.5">
      <c r="C1321" s="64" t="s">
        <v>3581</v>
      </c>
      <c r="D1321" s="64" t="s">
        <v>3581</v>
      </c>
      <c r="E1321" s="64" t="s">
        <v>3582</v>
      </c>
      <c r="F1321" s="64" t="s">
        <v>3583</v>
      </c>
    </row>
    <row r="1322" spans="3:6">
      <c r="C1322" s="64" t="s">
        <v>3584</v>
      </c>
      <c r="D1322" s="64" t="s">
        <v>3584</v>
      </c>
      <c r="E1322" s="64" t="s">
        <v>3585</v>
      </c>
      <c r="F1322" s="64" t="s">
        <v>3586</v>
      </c>
    </row>
    <row r="1323" spans="3:6">
      <c r="C1323" s="64" t="s">
        <v>3587</v>
      </c>
      <c r="D1323" s="64" t="s">
        <v>3587</v>
      </c>
      <c r="E1323" s="64" t="s">
        <v>3483</v>
      </c>
      <c r="F1323" s="64" t="s">
        <v>3484</v>
      </c>
    </row>
    <row r="1333" spans="3:6" ht="35.25" customHeight="1">
      <c r="C1333" s="107" t="s">
        <v>3588</v>
      </c>
      <c r="E1333" s="64"/>
    </row>
    <row r="1334" spans="3:6">
      <c r="E1334" s="64"/>
    </row>
    <row r="1335" spans="3:6" ht="63.75">
      <c r="C1335" s="64">
        <v>15.5</v>
      </c>
      <c r="D1335" s="169" t="s">
        <v>3589</v>
      </c>
      <c r="E1335" s="169" t="s">
        <v>3590</v>
      </c>
      <c r="F1335" s="169" t="s">
        <v>150</v>
      </c>
    </row>
    <row r="1336" spans="3:6" ht="140.25">
      <c r="C1336" s="64">
        <v>17.5</v>
      </c>
      <c r="D1336" s="169" t="s">
        <v>3591</v>
      </c>
      <c r="E1336" s="169" t="s">
        <v>3592</v>
      </c>
      <c r="F1336" s="253" t="s">
        <v>3593</v>
      </c>
    </row>
    <row r="1337" spans="3:6">
      <c r="C1337" s="64">
        <v>167.1</v>
      </c>
      <c r="D1337" s="64" t="s">
        <v>3594</v>
      </c>
      <c r="E1337" s="64" t="s">
        <v>3595</v>
      </c>
      <c r="F1337" s="64" t="s">
        <v>3596</v>
      </c>
    </row>
    <row r="1338" spans="3:6">
      <c r="C1338" s="64">
        <v>167.2</v>
      </c>
      <c r="D1338" s="64" t="s">
        <v>3597</v>
      </c>
      <c r="E1338" s="64" t="s">
        <v>3598</v>
      </c>
      <c r="F1338" s="64" t="s">
        <v>3598</v>
      </c>
    </row>
    <row r="1339" spans="3:6">
      <c r="C1339" s="64">
        <v>167.3</v>
      </c>
      <c r="D1339" s="64" t="s">
        <v>3599</v>
      </c>
      <c r="E1339" s="64" t="s">
        <v>3600</v>
      </c>
      <c r="F1339" s="64" t="s">
        <v>3601</v>
      </c>
    </row>
    <row r="1340" spans="3:6" ht="25.5">
      <c r="C1340" s="64">
        <v>167.4</v>
      </c>
      <c r="D1340" s="64" t="s">
        <v>3602</v>
      </c>
      <c r="E1340" s="64" t="s">
        <v>3603</v>
      </c>
      <c r="F1340" s="283" t="s">
        <v>3604</v>
      </c>
    </row>
    <row r="1341" spans="3:6">
      <c r="C1341" s="64">
        <v>167.5</v>
      </c>
      <c r="D1341" s="64" t="s">
        <v>3605</v>
      </c>
      <c r="E1341" s="64" t="s">
        <v>3606</v>
      </c>
      <c r="F1341" s="64" t="s">
        <v>3607</v>
      </c>
    </row>
    <row r="1342" spans="3:6">
      <c r="C1342" s="64">
        <v>167.6</v>
      </c>
      <c r="D1342" s="64" t="s">
        <v>3608</v>
      </c>
      <c r="E1342" s="64" t="s">
        <v>3608</v>
      </c>
    </row>
    <row r="1343" spans="3:6" ht="25.5">
      <c r="C1343" s="64">
        <v>242.5</v>
      </c>
      <c r="D1343" s="64" t="s">
        <v>3609</v>
      </c>
      <c r="E1343" s="64" t="s">
        <v>3610</v>
      </c>
      <c r="F1343" s="169" t="s">
        <v>3611</v>
      </c>
    </row>
    <row r="1344" spans="3:6">
      <c r="C1344" s="64">
        <v>269.10000000000002</v>
      </c>
      <c r="D1344" s="64" t="s">
        <v>3612</v>
      </c>
      <c r="E1344" s="312" t="s">
        <v>3613</v>
      </c>
      <c r="F1344" s="64" t="s">
        <v>3614</v>
      </c>
    </row>
    <row r="1345" spans="3:6">
      <c r="C1345" s="64">
        <v>269.2</v>
      </c>
      <c r="D1345" s="64" t="s">
        <v>3615</v>
      </c>
      <c r="E1345" s="312" t="s">
        <v>3616</v>
      </c>
      <c r="F1345" s="64" t="s">
        <v>3617</v>
      </c>
    </row>
    <row r="1346" spans="3:6">
      <c r="C1346" s="64">
        <v>269.3</v>
      </c>
      <c r="D1346" s="64" t="s">
        <v>3618</v>
      </c>
      <c r="E1346" s="64" t="s">
        <v>3619</v>
      </c>
      <c r="F1346" s="64" t="s">
        <v>3620</v>
      </c>
    </row>
    <row r="1347" spans="3:6" ht="140.25">
      <c r="C1347" s="64">
        <v>269.39999999999998</v>
      </c>
      <c r="D1347" s="64" t="s">
        <v>3621</v>
      </c>
      <c r="E1347" s="64" t="s">
        <v>3622</v>
      </c>
      <c r="F1347" s="64" t="s">
        <v>3623</v>
      </c>
    </row>
    <row r="1348" spans="3:6">
      <c r="C1348" s="64">
        <v>281.5</v>
      </c>
      <c r="D1348" s="64" t="s">
        <v>3624</v>
      </c>
      <c r="E1348" s="64" t="s">
        <v>3625</v>
      </c>
      <c r="F1348" s="64" t="s">
        <v>3626</v>
      </c>
    </row>
    <row r="1349" spans="3:6">
      <c r="C1349" s="64">
        <v>325.39999999999998</v>
      </c>
      <c r="D1349" s="64" t="s">
        <v>3627</v>
      </c>
      <c r="E1349" s="64"/>
    </row>
    <row r="1350" spans="3:6">
      <c r="C1350" s="64">
        <v>325.5</v>
      </c>
      <c r="D1350" s="64" t="s">
        <v>3628</v>
      </c>
      <c r="E1350" s="64"/>
    </row>
    <row r="1351" spans="3:6" ht="19.5">
      <c r="C1351" s="73">
        <v>328.5</v>
      </c>
      <c r="D1351" s="64" t="s">
        <v>3629</v>
      </c>
      <c r="E1351" s="64" t="s">
        <v>3630</v>
      </c>
      <c r="F1351" s="64" t="s">
        <v>3631</v>
      </c>
    </row>
    <row r="1352" spans="3:6" ht="25.5">
      <c r="C1352" s="64">
        <v>394.1</v>
      </c>
      <c r="D1352" s="283" t="s">
        <v>3632</v>
      </c>
      <c r="E1352" s="283" t="s">
        <v>3633</v>
      </c>
      <c r="F1352" s="64" t="s">
        <v>3634</v>
      </c>
    </row>
    <row r="1353" spans="3:6" ht="25.5">
      <c r="C1353" s="64">
        <v>394.11</v>
      </c>
      <c r="D1353" s="283" t="s">
        <v>3635</v>
      </c>
      <c r="E1353" s="283" t="s">
        <v>3636</v>
      </c>
      <c r="F1353" s="64" t="s">
        <v>3637</v>
      </c>
    </row>
    <row r="1354" spans="3:6" ht="25.5">
      <c r="C1354" s="64">
        <v>394.12</v>
      </c>
      <c r="D1354" s="283" t="s">
        <v>3638</v>
      </c>
      <c r="E1354" s="283" t="s">
        <v>3633</v>
      </c>
      <c r="F1354" s="64" t="s">
        <v>3639</v>
      </c>
    </row>
    <row r="1355" spans="3:6" ht="25.5">
      <c r="C1355" s="64">
        <v>394.2</v>
      </c>
      <c r="D1355" s="283" t="s">
        <v>3640</v>
      </c>
      <c r="E1355" s="64" t="s">
        <v>3641</v>
      </c>
      <c r="F1355" s="283" t="s">
        <v>3642</v>
      </c>
    </row>
    <row r="1356" spans="3:6" ht="25.5">
      <c r="C1356" s="64">
        <v>394.3</v>
      </c>
      <c r="D1356" s="283" t="s">
        <v>3643</v>
      </c>
      <c r="E1356" s="64" t="s">
        <v>3644</v>
      </c>
      <c r="F1356" s="283" t="s">
        <v>3645</v>
      </c>
    </row>
    <row r="1357" spans="3:6">
      <c r="C1357" s="64">
        <v>463.1</v>
      </c>
      <c r="D1357" s="64" t="s">
        <v>685</v>
      </c>
      <c r="E1357" s="64" t="s">
        <v>2055</v>
      </c>
      <c r="F1357" s="64" t="s">
        <v>3646</v>
      </c>
    </row>
    <row r="1358" spans="3:6">
      <c r="C1358" s="64">
        <v>463.2</v>
      </c>
      <c r="D1358" s="64" t="s">
        <v>683</v>
      </c>
      <c r="E1358" s="64" t="s">
        <v>2337</v>
      </c>
      <c r="F1358" s="64" t="s">
        <v>3647</v>
      </c>
    </row>
    <row r="1359" spans="3:6">
      <c r="C1359" s="64">
        <v>465.11</v>
      </c>
      <c r="D1359" s="64" t="s">
        <v>3648</v>
      </c>
      <c r="E1359" s="64"/>
    </row>
    <row r="1360" spans="3:6">
      <c r="C1360" s="64">
        <v>465.12</v>
      </c>
      <c r="D1360" s="64" t="s">
        <v>3649</v>
      </c>
      <c r="E1360" s="169" t="s">
        <v>3650</v>
      </c>
      <c r="F1360" s="64" t="s">
        <v>3651</v>
      </c>
    </row>
    <row r="1361" spans="3:6">
      <c r="C1361" s="64">
        <v>465.13</v>
      </c>
      <c r="E1361" s="64"/>
    </row>
    <row r="1362" spans="3:6">
      <c r="C1362" s="64">
        <v>465.14</v>
      </c>
      <c r="E1362" s="64"/>
    </row>
    <row r="1363" spans="3:6" ht="25.5">
      <c r="C1363" s="64">
        <v>402.1</v>
      </c>
      <c r="D1363" s="169" t="s">
        <v>3652</v>
      </c>
      <c r="E1363" s="169" t="s">
        <v>3653</v>
      </c>
      <c r="F1363" s="169" t="s">
        <v>3654</v>
      </c>
    </row>
    <row r="1364" spans="3:6" ht="114.75">
      <c r="C1364" s="64">
        <v>402.2</v>
      </c>
      <c r="D1364" s="64" t="s">
        <v>3655</v>
      </c>
      <c r="E1364" s="64" t="s">
        <v>3656</v>
      </c>
      <c r="F1364" s="64" t="s">
        <v>3657</v>
      </c>
    </row>
    <row r="1365" spans="3:6">
      <c r="C1365" s="64">
        <v>426.05</v>
      </c>
      <c r="D1365" s="64" t="s">
        <v>3658</v>
      </c>
      <c r="E1365" s="64" t="s">
        <v>3659</v>
      </c>
      <c r="F1365" s="64" t="s">
        <v>3660</v>
      </c>
    </row>
    <row r="1366" spans="3:6">
      <c r="C1366" s="64">
        <v>426.1</v>
      </c>
      <c r="D1366" s="64" t="s">
        <v>3661</v>
      </c>
      <c r="E1366" s="64" t="s">
        <v>3662</v>
      </c>
      <c r="F1366" s="64" t="s">
        <v>3663</v>
      </c>
    </row>
    <row r="1367" spans="3:6">
      <c r="C1367" s="64">
        <v>426.2</v>
      </c>
      <c r="D1367" s="64" t="s">
        <v>3664</v>
      </c>
      <c r="E1367" s="64" t="s">
        <v>3665</v>
      </c>
      <c r="F1367" s="64" t="s">
        <v>3666</v>
      </c>
    </row>
    <row r="1368" spans="3:6">
      <c r="C1368" s="64">
        <v>426.3</v>
      </c>
      <c r="D1368" s="64" t="s">
        <v>117</v>
      </c>
      <c r="E1368" s="64" t="s">
        <v>3667</v>
      </c>
      <c r="F1368" s="64" t="s">
        <v>3668</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3669</v>
      </c>
      <c r="E1374" s="95" t="s">
        <v>3670</v>
      </c>
      <c r="F1374" s="95" t="s">
        <v>3671</v>
      </c>
    </row>
    <row r="1375" spans="3:6">
      <c r="C1375" s="64">
        <v>490.2</v>
      </c>
      <c r="D1375" s="150" t="s">
        <v>1970</v>
      </c>
      <c r="E1375" s="321" t="s">
        <v>1971</v>
      </c>
      <c r="F1375" s="160" t="s">
        <v>1972</v>
      </c>
    </row>
    <row r="1376" spans="3:6">
      <c r="E1376" s="64"/>
    </row>
    <row r="1377" spans="3:6" ht="19.5">
      <c r="C1377" s="64">
        <v>491.1</v>
      </c>
      <c r="D1377" s="95" t="s">
        <v>3672</v>
      </c>
      <c r="E1377" s="95" t="s">
        <v>3673</v>
      </c>
      <c r="F1377" s="95" t="s">
        <v>3674</v>
      </c>
    </row>
    <row r="1378" spans="3:6">
      <c r="E1378" s="64"/>
    </row>
    <row r="1379" spans="3:6">
      <c r="E1379" s="64"/>
    </row>
    <row r="1380" spans="3:6">
      <c r="C1380" s="64">
        <v>492.1</v>
      </c>
      <c r="D1380" s="190" t="s">
        <v>3675</v>
      </c>
      <c r="E1380" s="64" t="s">
        <v>3676</v>
      </c>
      <c r="F1380" s="190" t="s">
        <v>3677</v>
      </c>
    </row>
    <row r="1381" spans="3:6">
      <c r="C1381" s="64">
        <v>492.2</v>
      </c>
      <c r="D1381" s="189" t="s">
        <v>3678</v>
      </c>
      <c r="E1381" s="64" t="s">
        <v>3679</v>
      </c>
      <c r="F1381" s="189" t="s">
        <v>3680</v>
      </c>
    </row>
    <row r="1382" spans="3:6">
      <c r="C1382" s="64">
        <v>492.3</v>
      </c>
      <c r="D1382" s="189" t="s">
        <v>3681</v>
      </c>
      <c r="E1382" s="64" t="s">
        <v>3682</v>
      </c>
      <c r="F1382" s="189" t="s">
        <v>3683</v>
      </c>
    </row>
    <row r="1383" spans="3:6">
      <c r="C1383" s="64">
        <v>492.4</v>
      </c>
      <c r="D1383" s="189" t="s">
        <v>3684</v>
      </c>
      <c r="E1383" s="64" t="s">
        <v>3685</v>
      </c>
      <c r="F1383" s="189" t="s">
        <v>3686</v>
      </c>
    </row>
    <row r="1384" spans="3:6">
      <c r="C1384" s="64">
        <v>492.5</v>
      </c>
      <c r="D1384" s="189" t="s">
        <v>3687</v>
      </c>
      <c r="E1384" s="64" t="s">
        <v>3688</v>
      </c>
      <c r="F1384" s="189" t="s">
        <v>3689</v>
      </c>
    </row>
    <row r="1385" spans="3:6">
      <c r="E1385" s="64"/>
    </row>
    <row r="1386" spans="3:6">
      <c r="C1386" s="64">
        <v>493.1</v>
      </c>
      <c r="D1386" s="191" t="s">
        <v>3690</v>
      </c>
      <c r="E1386" s="169" t="s">
        <v>3691</v>
      </c>
      <c r="F1386" s="169" t="s">
        <v>3692</v>
      </c>
    </row>
    <row r="1387" spans="3:6" ht="25.5">
      <c r="C1387" s="64">
        <v>493.2</v>
      </c>
      <c r="D1387" s="191" t="s">
        <v>3693</v>
      </c>
      <c r="E1387" s="169" t="s">
        <v>3694</v>
      </c>
      <c r="F1387" s="169" t="s">
        <v>3695</v>
      </c>
    </row>
    <row r="1388" spans="3:6">
      <c r="C1388" s="64">
        <v>493.3</v>
      </c>
      <c r="D1388" s="191" t="s">
        <v>3696</v>
      </c>
      <c r="E1388" s="169" t="s">
        <v>3697</v>
      </c>
      <c r="F1388" s="169" t="s">
        <v>3698</v>
      </c>
    </row>
    <row r="1389" spans="3:6">
      <c r="C1389" s="64">
        <v>493.4</v>
      </c>
      <c r="D1389" s="191" t="s">
        <v>3699</v>
      </c>
      <c r="E1389" s="169" t="s">
        <v>3700</v>
      </c>
      <c r="F1389" s="169" t="s">
        <v>3701</v>
      </c>
    </row>
    <row r="1390" spans="3:6">
      <c r="E1390" s="64"/>
    </row>
    <row r="1391" spans="3:6">
      <c r="C1391" s="64">
        <v>516.1</v>
      </c>
      <c r="D1391" s="64" t="s">
        <v>3702</v>
      </c>
      <c r="E1391" s="64"/>
    </row>
    <row r="1392" spans="3:6">
      <c r="C1392" s="64">
        <v>518.1</v>
      </c>
      <c r="D1392" s="64" t="s">
        <v>3703</v>
      </c>
      <c r="E1392" s="64" t="s">
        <v>3704</v>
      </c>
      <c r="F1392" s="64" t="s">
        <v>3705</v>
      </c>
    </row>
    <row r="1393" spans="3:6" ht="25.5">
      <c r="C1393" s="64">
        <v>519.1</v>
      </c>
      <c r="D1393" s="64" t="s">
        <v>3706</v>
      </c>
      <c r="E1393" s="64" t="s">
        <v>3707</v>
      </c>
      <c r="F1393" s="64" t="s">
        <v>3708</v>
      </c>
    </row>
    <row r="1394" spans="3:6">
      <c r="C1394" s="64">
        <v>520.1</v>
      </c>
      <c r="E1394" s="64"/>
    </row>
    <row r="1395" spans="3:6">
      <c r="C1395" s="64">
        <v>521.1</v>
      </c>
      <c r="E1395" s="64"/>
    </row>
    <row r="1396" spans="3:6">
      <c r="C1396" s="64">
        <v>522.1</v>
      </c>
      <c r="E1396" s="64"/>
    </row>
    <row r="1397" spans="3:6">
      <c r="C1397" s="64">
        <v>524.5</v>
      </c>
      <c r="D1397" s="64" t="s">
        <v>3709</v>
      </c>
      <c r="E1397" s="64" t="s">
        <v>3710</v>
      </c>
      <c r="F1397" s="264" t="s">
        <v>3711</v>
      </c>
    </row>
    <row r="1398" spans="3:6" ht="25.5">
      <c r="C1398" s="64">
        <v>529.1</v>
      </c>
      <c r="D1398" s="64" t="s">
        <v>3712</v>
      </c>
      <c r="E1398" s="283" t="s">
        <v>3713</v>
      </c>
      <c r="F1398" s="64" t="s">
        <v>3714</v>
      </c>
    </row>
    <row r="1399" spans="3:6">
      <c r="C1399" s="64">
        <v>529.20000000000005</v>
      </c>
      <c r="E1399" s="64"/>
    </row>
    <row r="1400" spans="3:6">
      <c r="C1400" s="64">
        <v>529.29999999999995</v>
      </c>
      <c r="E1400" s="64"/>
    </row>
    <row r="1401" spans="3:6">
      <c r="C1401" s="64">
        <v>530.1</v>
      </c>
      <c r="D1401" s="64" t="s">
        <v>3715</v>
      </c>
      <c r="E1401" s="64" t="s">
        <v>3716</v>
      </c>
      <c r="F1401" s="64" t="s">
        <v>3717</v>
      </c>
    </row>
    <row r="1402" spans="3:6" ht="66" customHeight="1">
      <c r="C1402" s="64">
        <v>530.15</v>
      </c>
      <c r="D1402" s="64" t="s">
        <v>3718</v>
      </c>
      <c r="E1402" s="64" t="s">
        <v>3719</v>
      </c>
      <c r="F1402" s="64" t="s">
        <v>3720</v>
      </c>
    </row>
    <row r="1403" spans="3:6" ht="51">
      <c r="C1403" s="64">
        <v>530.20000000000005</v>
      </c>
      <c r="D1403" s="192" t="s">
        <v>3721</v>
      </c>
      <c r="E1403" s="64" t="s">
        <v>3722</v>
      </c>
      <c r="F1403" s="169" t="s">
        <v>3723</v>
      </c>
    </row>
    <row r="1404" spans="3:6" ht="38.25">
      <c r="C1404" s="64">
        <v>530.29999999999995</v>
      </c>
      <c r="D1404" s="278" t="s">
        <v>3724</v>
      </c>
      <c r="E1404" s="64" t="s">
        <v>3725</v>
      </c>
      <c r="F1404" s="169" t="s">
        <v>3726</v>
      </c>
    </row>
    <row r="1405" spans="3:6">
      <c r="C1405" s="64">
        <v>530.4</v>
      </c>
      <c r="D1405" s="192" t="s">
        <v>3727</v>
      </c>
      <c r="E1405" s="64" t="s">
        <v>3728</v>
      </c>
      <c r="F1405" s="169" t="s">
        <v>3729</v>
      </c>
    </row>
    <row r="1406" spans="3:6" ht="25.5">
      <c r="C1406" s="64">
        <v>530.5</v>
      </c>
      <c r="D1406" s="192" t="s">
        <v>3730</v>
      </c>
      <c r="E1406" s="64" t="s">
        <v>3731</v>
      </c>
      <c r="F1406" s="169" t="s">
        <v>3732</v>
      </c>
    </row>
    <row r="1407" spans="3:6" ht="38.25">
      <c r="C1407" s="64">
        <v>530.6</v>
      </c>
      <c r="D1407" s="192" t="s">
        <v>3733</v>
      </c>
      <c r="E1407" s="64" t="s">
        <v>3734</v>
      </c>
      <c r="F1407" s="64" t="s">
        <v>3735</v>
      </c>
    </row>
    <row r="1408" spans="3:6" ht="38.25">
      <c r="C1408" s="64">
        <v>530.70000000000005</v>
      </c>
      <c r="D1408" s="192" t="s">
        <v>3736</v>
      </c>
      <c r="E1408" s="64" t="s">
        <v>3737</v>
      </c>
      <c r="F1408" s="169" t="s">
        <v>3738</v>
      </c>
    </row>
    <row r="1409" spans="3:6" ht="38.25">
      <c r="C1409" s="64">
        <v>530.79999999999995</v>
      </c>
      <c r="D1409" s="192" t="s">
        <v>3739</v>
      </c>
      <c r="E1409" s="169" t="s">
        <v>1633</v>
      </c>
      <c r="F1409" s="64" t="s">
        <v>3740</v>
      </c>
    </row>
    <row r="1410" spans="3:6" ht="25.5">
      <c r="C1410" s="64">
        <v>530.9</v>
      </c>
      <c r="D1410" s="192" t="s">
        <v>3741</v>
      </c>
      <c r="E1410" s="64" t="s">
        <v>3742</v>
      </c>
      <c r="F1410" s="64" t="s">
        <v>3743</v>
      </c>
    </row>
    <row r="1411" spans="3:6" ht="25.5">
      <c r="C1411" s="64">
        <v>530.95000000000005</v>
      </c>
      <c r="D1411" s="64" t="s">
        <v>3744</v>
      </c>
      <c r="E1411" s="64" t="s">
        <v>3745</v>
      </c>
      <c r="F1411" s="64" t="s">
        <v>3746</v>
      </c>
    </row>
    <row r="1412" spans="3:6" ht="25.5">
      <c r="C1412" s="64">
        <v>530.96</v>
      </c>
      <c r="D1412" s="64" t="s">
        <v>3747</v>
      </c>
      <c r="E1412" s="64" t="s">
        <v>3748</v>
      </c>
      <c r="F1412" s="64" t="s">
        <v>3749</v>
      </c>
    </row>
    <row r="1413" spans="3:6" ht="25.5">
      <c r="C1413" s="64">
        <v>530.97</v>
      </c>
      <c r="D1413" s="64" t="s">
        <v>3750</v>
      </c>
      <c r="E1413" s="64" t="s">
        <v>3751</v>
      </c>
      <c r="F1413" s="64" t="s">
        <v>3752</v>
      </c>
    </row>
    <row r="1414" spans="3:6" ht="25.5">
      <c r="C1414" s="64">
        <v>530.98</v>
      </c>
      <c r="D1414" s="64" t="s">
        <v>3753</v>
      </c>
      <c r="E1414" s="64" t="s">
        <v>3754</v>
      </c>
      <c r="F1414" s="64" t="s">
        <v>3755</v>
      </c>
    </row>
    <row r="1415" spans="3:6" ht="25.5">
      <c r="C1415" s="64">
        <v>530.99</v>
      </c>
      <c r="D1415" s="64" t="s">
        <v>3756</v>
      </c>
      <c r="E1415" s="64" t="s">
        <v>3757</v>
      </c>
      <c r="F1415" s="64" t="s">
        <v>3758</v>
      </c>
    </row>
    <row r="1416" spans="3:6" ht="25.5">
      <c r="C1416" s="64">
        <v>530.99099999999999</v>
      </c>
      <c r="D1416" s="64" t="s">
        <v>3759</v>
      </c>
      <c r="E1416" s="64" t="s">
        <v>3760</v>
      </c>
      <c r="F1416" s="64" t="s">
        <v>3761</v>
      </c>
    </row>
    <row r="1417" spans="3:6" ht="25.5">
      <c r="C1417" s="64">
        <v>530.99199999999996</v>
      </c>
      <c r="D1417" s="192" t="s">
        <v>3762</v>
      </c>
      <c r="E1417" s="192" t="s">
        <v>3763</v>
      </c>
      <c r="F1417" s="192" t="s">
        <v>3764</v>
      </c>
    </row>
    <row r="1418" spans="3:6" ht="25.5">
      <c r="C1418" s="64">
        <v>530.99300000000005</v>
      </c>
      <c r="D1418" s="192" t="s">
        <v>3765</v>
      </c>
      <c r="E1418" s="192" t="s">
        <v>3766</v>
      </c>
      <c r="F1418" s="192" t="s">
        <v>3767</v>
      </c>
    </row>
    <row r="1419" spans="3:6">
      <c r="C1419" s="64">
        <v>530.99310000000003</v>
      </c>
      <c r="D1419" s="192" t="s">
        <v>3768</v>
      </c>
      <c r="E1419" s="192" t="s">
        <v>3769</v>
      </c>
      <c r="F1419" s="267" t="s">
        <v>150</v>
      </c>
    </row>
    <row r="1420" spans="3:6">
      <c r="C1420" s="64">
        <v>530.99400000000003</v>
      </c>
      <c r="D1420" s="64" t="s">
        <v>3770</v>
      </c>
      <c r="E1420" s="64" t="s">
        <v>3771</v>
      </c>
      <c r="F1420" s="64" t="s">
        <v>3772</v>
      </c>
    </row>
    <row r="1421" spans="3:6" ht="25.5">
      <c r="C1421" s="64">
        <v>530.995</v>
      </c>
      <c r="D1421" s="192" t="s">
        <v>3773</v>
      </c>
      <c r="E1421" s="192" t="s">
        <v>3774</v>
      </c>
      <c r="F1421" s="192" t="s">
        <v>3775</v>
      </c>
    </row>
    <row r="1422" spans="3:6" ht="93" customHeight="1">
      <c r="C1422" s="64">
        <v>559.1</v>
      </c>
      <c r="D1422" s="169" t="s">
        <v>3776</v>
      </c>
      <c r="E1422" s="64" t="s">
        <v>3777</v>
      </c>
      <c r="F1422" s="64" t="s">
        <v>3778</v>
      </c>
    </row>
    <row r="1423" spans="3:6" ht="53.25" customHeight="1">
      <c r="C1423" s="64">
        <v>559.11</v>
      </c>
      <c r="D1423" s="64" t="s">
        <v>3779</v>
      </c>
      <c r="E1423" s="64" t="s">
        <v>3780</v>
      </c>
      <c r="F1423" s="64" t="s">
        <v>3781</v>
      </c>
    </row>
    <row r="1424" spans="3:6" ht="53.25" customHeight="1">
      <c r="C1424" s="64">
        <v>559.20000000000005</v>
      </c>
      <c r="D1424" s="64" t="s">
        <v>3782</v>
      </c>
      <c r="E1424" s="64" t="s">
        <v>3783</v>
      </c>
      <c r="F1424" s="64" t="s">
        <v>3784</v>
      </c>
    </row>
    <row r="1425" spans="3:6" ht="53.25" customHeight="1">
      <c r="C1425" s="64">
        <v>559.29999999999995</v>
      </c>
      <c r="D1425" s="64" t="s">
        <v>3785</v>
      </c>
      <c r="E1425" s="64" t="s">
        <v>3786</v>
      </c>
      <c r="F1425" s="64" t="s">
        <v>3787</v>
      </c>
    </row>
    <row r="1426" spans="3:6" ht="53.25" customHeight="1">
      <c r="C1426" s="64">
        <v>559.4</v>
      </c>
      <c r="D1426" s="64" t="s">
        <v>3788</v>
      </c>
      <c r="E1426" s="64" t="s">
        <v>3789</v>
      </c>
      <c r="F1426" s="64" t="s">
        <v>3790</v>
      </c>
    </row>
    <row r="1427" spans="3:6" ht="53.25" customHeight="1">
      <c r="C1427" s="64">
        <v>559.5</v>
      </c>
      <c r="D1427" s="64" t="s">
        <v>3791</v>
      </c>
      <c r="E1427" s="64" t="s">
        <v>3792</v>
      </c>
      <c r="F1427" s="64" t="s">
        <v>3793</v>
      </c>
    </row>
    <row r="1428" spans="3:6" ht="53.25" customHeight="1">
      <c r="C1428" s="64">
        <v>559.6</v>
      </c>
      <c r="D1428" s="64" t="s">
        <v>3794</v>
      </c>
      <c r="E1428" s="64" t="s">
        <v>3795</v>
      </c>
      <c r="F1428" s="64" t="s">
        <v>3796</v>
      </c>
    </row>
    <row r="1429" spans="3:6" ht="53.25" customHeight="1">
      <c r="C1429" s="64">
        <v>559.70000000000005</v>
      </c>
      <c r="D1429" s="64" t="s">
        <v>3797</v>
      </c>
      <c r="E1429" s="64" t="s">
        <v>3798</v>
      </c>
      <c r="F1429" s="169" t="s">
        <v>3799</v>
      </c>
    </row>
    <row r="1430" spans="3:6" ht="53.25" customHeight="1">
      <c r="C1430" s="64">
        <v>559.79999999999995</v>
      </c>
      <c r="D1430" s="64" t="s">
        <v>3800</v>
      </c>
      <c r="E1430" s="64" t="s">
        <v>3801</v>
      </c>
      <c r="F1430" s="64" t="s">
        <v>3800</v>
      </c>
    </row>
    <row r="1431" spans="3:6" ht="53.25" customHeight="1">
      <c r="C1431" s="64">
        <v>559.9</v>
      </c>
      <c r="D1431" s="64" t="s">
        <v>3802</v>
      </c>
      <c r="E1431" s="64" t="s">
        <v>3803</v>
      </c>
      <c r="F1431" s="64" t="s">
        <v>3804</v>
      </c>
    </row>
    <row r="1432" spans="3:6" ht="53.25" customHeight="1">
      <c r="C1432" s="64">
        <v>560.11</v>
      </c>
      <c r="D1432" s="64" t="s">
        <v>3805</v>
      </c>
      <c r="E1432" s="64" t="s">
        <v>3806</v>
      </c>
      <c r="F1432" s="64" t="s">
        <v>3807</v>
      </c>
    </row>
    <row r="1433" spans="3:6">
      <c r="C1433" s="64">
        <v>561.11</v>
      </c>
      <c r="D1433" s="64" t="s">
        <v>3808</v>
      </c>
      <c r="E1433" s="64" t="s">
        <v>3809</v>
      </c>
      <c r="F1433" s="64" t="s">
        <v>3810</v>
      </c>
    </row>
    <row r="1434" spans="3:6">
      <c r="C1434" s="64">
        <v>561.12</v>
      </c>
      <c r="D1434" s="64" t="s">
        <v>3811</v>
      </c>
      <c r="E1434" s="64" t="s">
        <v>3812</v>
      </c>
      <c r="F1434" s="64" t="s">
        <v>3813</v>
      </c>
    </row>
    <row r="1435" spans="3:6">
      <c r="C1435" s="64">
        <v>561.13</v>
      </c>
      <c r="D1435" s="64" t="s">
        <v>3814</v>
      </c>
      <c r="E1435" s="64" t="s">
        <v>3814</v>
      </c>
      <c r="F1435" s="64" t="s">
        <v>3815</v>
      </c>
    </row>
    <row r="1436" spans="3:6">
      <c r="C1436" s="64">
        <v>561.14</v>
      </c>
      <c r="E1436" s="64"/>
    </row>
    <row r="1437" spans="3:6">
      <c r="C1437" s="64">
        <v>561.15</v>
      </c>
      <c r="E1437" s="64"/>
    </row>
    <row r="1438" spans="3:6">
      <c r="C1438" s="64">
        <v>561.16</v>
      </c>
      <c r="D1438" s="64" t="s">
        <v>3816</v>
      </c>
      <c r="E1438" s="64" t="s">
        <v>3817</v>
      </c>
      <c r="F1438" s="64" t="s">
        <v>3818</v>
      </c>
    </row>
    <row r="1439" spans="3:6" ht="25.5">
      <c r="C1439" s="64">
        <v>561.16999999999996</v>
      </c>
      <c r="D1439" s="64" t="s">
        <v>3819</v>
      </c>
      <c r="E1439" s="64" t="s">
        <v>3820</v>
      </c>
      <c r="F1439" s="64" t="s">
        <v>3821</v>
      </c>
    </row>
    <row r="1440" spans="3:6">
      <c r="C1440" s="64">
        <v>561.17999999999995</v>
      </c>
      <c r="D1440" s="64" t="s">
        <v>3822</v>
      </c>
      <c r="E1440" s="64" t="s">
        <v>3822</v>
      </c>
      <c r="F1440" s="64" t="s">
        <v>3823</v>
      </c>
    </row>
    <row r="1441" spans="3:6">
      <c r="C1441" s="64">
        <v>561.19000000000005</v>
      </c>
      <c r="D1441" s="64" t="s">
        <v>3824</v>
      </c>
      <c r="E1441" s="64" t="s">
        <v>3825</v>
      </c>
      <c r="F1441" s="64" t="s">
        <v>3826</v>
      </c>
    </row>
    <row r="1442" spans="3:6">
      <c r="C1442" s="64">
        <v>561.20000000000005</v>
      </c>
      <c r="D1442" s="64" t="s">
        <v>3827</v>
      </c>
      <c r="E1442" s="64" t="s">
        <v>3828</v>
      </c>
      <c r="F1442" s="64" t="s">
        <v>3829</v>
      </c>
    </row>
    <row r="1443" spans="3:6">
      <c r="C1443" s="64">
        <v>561.21</v>
      </c>
      <c r="D1443" s="64" t="s">
        <v>3830</v>
      </c>
      <c r="E1443" s="64" t="s">
        <v>3831</v>
      </c>
      <c r="F1443" s="64" t="s">
        <v>3832</v>
      </c>
    </row>
    <row r="1444" spans="3:6">
      <c r="C1444" s="64">
        <v>561.22</v>
      </c>
      <c r="D1444" s="64" t="s">
        <v>3833</v>
      </c>
      <c r="E1444" s="64" t="s">
        <v>3834</v>
      </c>
      <c r="F1444" s="64" t="s">
        <v>3835</v>
      </c>
    </row>
    <row r="1445" spans="3:6">
      <c r="C1445" s="64">
        <v>561.23</v>
      </c>
      <c r="D1445" s="64" t="s">
        <v>3836</v>
      </c>
      <c r="E1445" s="64" t="s">
        <v>3837</v>
      </c>
      <c r="F1445" s="64" t="s">
        <v>3838</v>
      </c>
    </row>
    <row r="1446" spans="3:6">
      <c r="C1446" s="64">
        <v>561.24</v>
      </c>
      <c r="D1446" s="64" t="s">
        <v>3839</v>
      </c>
      <c r="E1446" s="64" t="s">
        <v>3840</v>
      </c>
      <c r="F1446" s="64" t="s">
        <v>3841</v>
      </c>
    </row>
    <row r="1447" spans="3:6">
      <c r="C1447" s="64">
        <v>561.25</v>
      </c>
      <c r="D1447" s="64" t="s">
        <v>3842</v>
      </c>
      <c r="E1447" s="64" t="s">
        <v>3843</v>
      </c>
      <c r="F1447" s="64" t="s">
        <v>3844</v>
      </c>
    </row>
    <row r="1448" spans="3:6">
      <c r="C1448" s="64">
        <v>561.26</v>
      </c>
      <c r="D1448" s="64" t="s">
        <v>3845</v>
      </c>
      <c r="E1448" s="64" t="s">
        <v>3846</v>
      </c>
      <c r="F1448" s="64" t="s">
        <v>3847</v>
      </c>
    </row>
    <row r="1449" spans="3:6">
      <c r="C1449" s="64">
        <v>561.27</v>
      </c>
      <c r="D1449" s="64" t="s">
        <v>3848</v>
      </c>
      <c r="E1449" s="64" t="s">
        <v>3849</v>
      </c>
      <c r="F1449" s="64" t="s">
        <v>3850</v>
      </c>
    </row>
    <row r="1450" spans="3:6">
      <c r="C1450" s="64">
        <v>561.28</v>
      </c>
      <c r="D1450" s="64" t="s">
        <v>3851</v>
      </c>
      <c r="E1450" s="64" t="s">
        <v>3852</v>
      </c>
      <c r="F1450" s="64" t="s">
        <v>3853</v>
      </c>
    </row>
    <row r="1451" spans="3:6">
      <c r="C1451" s="64">
        <v>561.29</v>
      </c>
      <c r="D1451" s="64" t="s">
        <v>3854</v>
      </c>
      <c r="E1451" s="64" t="s">
        <v>3855</v>
      </c>
      <c r="F1451" s="64" t="s">
        <v>3856</v>
      </c>
    </row>
    <row r="1452" spans="3:6">
      <c r="C1452" s="64">
        <v>561.29999999999995</v>
      </c>
      <c r="D1452" s="64" t="s">
        <v>3857</v>
      </c>
      <c r="E1452" s="64" t="s">
        <v>3858</v>
      </c>
      <c r="F1452" s="64" t="s">
        <v>3859</v>
      </c>
    </row>
    <row r="1453" spans="3:6">
      <c r="C1453" s="64">
        <v>561.30999999999995</v>
      </c>
      <c r="D1453" s="64" t="s">
        <v>3860</v>
      </c>
      <c r="E1453" s="64" t="s">
        <v>1989</v>
      </c>
      <c r="F1453" s="64" t="s">
        <v>1990</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3861</v>
      </c>
      <c r="E1461" s="64" t="s">
        <v>3862</v>
      </c>
      <c r="F1461" s="64" t="s">
        <v>3863</v>
      </c>
    </row>
    <row r="1462" spans="3:6">
      <c r="C1462" s="64">
        <v>608.1</v>
      </c>
      <c r="D1462" s="64" t="s">
        <v>3864</v>
      </c>
      <c r="E1462" s="64" t="s">
        <v>3865</v>
      </c>
      <c r="F1462" s="64" t="s">
        <v>3866</v>
      </c>
    </row>
    <row r="1463" spans="3:6">
      <c r="C1463" s="64">
        <v>608.20000000000005</v>
      </c>
      <c r="D1463" s="64" t="s">
        <v>3867</v>
      </c>
      <c r="E1463" s="64" t="s">
        <v>3868</v>
      </c>
      <c r="F1463" s="64" t="s">
        <v>3869</v>
      </c>
    </row>
    <row r="1464" spans="3:6">
      <c r="C1464" s="64">
        <v>608.29999999999995</v>
      </c>
      <c r="D1464" s="64" t="s">
        <v>3870</v>
      </c>
      <c r="E1464" s="64" t="s">
        <v>3871</v>
      </c>
      <c r="F1464" s="64" t="s">
        <v>3872</v>
      </c>
    </row>
    <row r="1465" spans="3:6">
      <c r="C1465" s="64">
        <v>608.4</v>
      </c>
      <c r="D1465" s="64" t="s">
        <v>3873</v>
      </c>
      <c r="E1465" s="64" t="s">
        <v>3874</v>
      </c>
      <c r="F1465" s="64" t="s">
        <v>3875</v>
      </c>
    </row>
    <row r="1466" spans="3:6">
      <c r="C1466" s="64">
        <v>608.5</v>
      </c>
      <c r="D1466" s="64" t="s">
        <v>3876</v>
      </c>
      <c r="E1466" s="64" t="s">
        <v>3877</v>
      </c>
      <c r="F1466" s="64" t="s">
        <v>3878</v>
      </c>
    </row>
    <row r="1467" spans="3:6" ht="38.25">
      <c r="C1467" s="64">
        <v>621.1</v>
      </c>
      <c r="D1467" s="169" t="s">
        <v>3879</v>
      </c>
      <c r="E1467" s="169" t="s">
        <v>3880</v>
      </c>
      <c r="F1467" s="264" t="s">
        <v>150</v>
      </c>
    </row>
    <row r="1468" spans="3:6" ht="63.75">
      <c r="C1468" s="64">
        <v>719.1</v>
      </c>
      <c r="D1468" s="146" t="s">
        <v>3881</v>
      </c>
      <c r="E1468" s="64" t="s">
        <v>3882</v>
      </c>
      <c r="F1468" s="146" t="s">
        <v>3883</v>
      </c>
    </row>
    <row r="1469" spans="3:6">
      <c r="C1469" s="64">
        <v>964.51</v>
      </c>
      <c r="D1469" s="64" t="s">
        <v>3884</v>
      </c>
      <c r="E1469" s="64" t="s">
        <v>3885</v>
      </c>
      <c r="F1469" s="64" t="s">
        <v>3886</v>
      </c>
    </row>
    <row r="1470" spans="3:6" ht="25.5">
      <c r="C1470" s="64">
        <v>964.52</v>
      </c>
      <c r="D1470" s="64" t="s">
        <v>3887</v>
      </c>
      <c r="E1470" s="64" t="s">
        <v>3888</v>
      </c>
      <c r="F1470" s="64" t="s">
        <v>3889</v>
      </c>
    </row>
    <row r="1471" spans="3:6">
      <c r="C1471" s="64">
        <v>964.53</v>
      </c>
      <c r="D1471" s="64" t="s">
        <v>3890</v>
      </c>
      <c r="E1471" s="64" t="s">
        <v>3891</v>
      </c>
      <c r="F1471" s="64" t="s">
        <v>3892</v>
      </c>
    </row>
    <row r="1472" spans="3:6">
      <c r="C1472" s="64">
        <v>964.54</v>
      </c>
      <c r="D1472" s="64" t="s">
        <v>3893</v>
      </c>
      <c r="E1472" s="64" t="s">
        <v>3894</v>
      </c>
      <c r="F1472" s="264" t="s">
        <v>150</v>
      </c>
    </row>
    <row r="1473" spans="3:6">
      <c r="C1473" s="64">
        <v>964.55</v>
      </c>
      <c r="D1473" s="64" t="s">
        <v>3895</v>
      </c>
      <c r="E1473" s="64" t="s">
        <v>3896</v>
      </c>
      <c r="F1473" s="64" t="s">
        <v>3897</v>
      </c>
    </row>
    <row r="1474" spans="3:6">
      <c r="C1474" s="64">
        <v>964.56</v>
      </c>
      <c r="D1474" s="64" t="s">
        <v>3898</v>
      </c>
      <c r="E1474" s="64" t="s">
        <v>3899</v>
      </c>
      <c r="F1474" s="264" t="s">
        <v>150</v>
      </c>
    </row>
    <row r="1475" spans="3:6">
      <c r="C1475" s="64">
        <v>964.57</v>
      </c>
      <c r="D1475" s="64" t="s">
        <v>3900</v>
      </c>
      <c r="E1475" s="64" t="s">
        <v>3901</v>
      </c>
      <c r="F1475" s="264" t="s">
        <v>150</v>
      </c>
    </row>
    <row r="1476" spans="3:6">
      <c r="C1476" s="64">
        <v>964.58</v>
      </c>
      <c r="D1476" s="169" t="s">
        <v>3902</v>
      </c>
      <c r="E1476" s="64" t="s">
        <v>3903</v>
      </c>
      <c r="F1476" s="169" t="s">
        <v>150</v>
      </c>
    </row>
    <row r="1477" spans="3:6">
      <c r="C1477" s="64">
        <v>964.59</v>
      </c>
      <c r="D1477" s="64" t="s">
        <v>3904</v>
      </c>
      <c r="E1477" s="64" t="s">
        <v>3905</v>
      </c>
      <c r="F1477" s="64" t="s">
        <v>2293</v>
      </c>
    </row>
    <row r="1478" spans="3:6">
      <c r="E1478" s="64"/>
    </row>
    <row r="1479" spans="3:6">
      <c r="C1479" s="64">
        <v>964.7</v>
      </c>
      <c r="D1479" s="64" t="s">
        <v>3906</v>
      </c>
      <c r="E1479" s="64" t="s">
        <v>3907</v>
      </c>
      <c r="F1479" s="169" t="s">
        <v>3611</v>
      </c>
    </row>
    <row r="1480" spans="3:6">
      <c r="E1480" s="64"/>
    </row>
    <row r="1481" spans="3:6">
      <c r="C1481" s="64">
        <v>1130.0999999999999</v>
      </c>
      <c r="D1481" s="64" t="s">
        <v>3908</v>
      </c>
      <c r="E1481" s="64" t="s">
        <v>3909</v>
      </c>
      <c r="F1481" s="64" t="s">
        <v>3910</v>
      </c>
    </row>
    <row r="1482" spans="3:6">
      <c r="C1482" s="64">
        <v>1130.2</v>
      </c>
      <c r="D1482" s="64" t="s">
        <v>3911</v>
      </c>
      <c r="E1482" s="64" t="s">
        <v>3912</v>
      </c>
      <c r="F1482" s="64" t="s">
        <v>3913</v>
      </c>
    </row>
    <row r="1483" spans="3:6">
      <c r="C1483" s="64">
        <v>1156.5</v>
      </c>
      <c r="D1483" s="10" t="s">
        <v>3914</v>
      </c>
      <c r="E1483" s="64" t="s">
        <v>3915</v>
      </c>
      <c r="F1483" s="64" t="s">
        <v>3916</v>
      </c>
    </row>
    <row r="1484" spans="3:6">
      <c r="C1484" s="64">
        <v>1158.5</v>
      </c>
      <c r="D1484" s="10" t="s">
        <v>3917</v>
      </c>
      <c r="E1484" s="64" t="s">
        <v>3918</v>
      </c>
      <c r="F1484" s="169" t="s">
        <v>3919</v>
      </c>
    </row>
    <row r="1485" spans="3:6">
      <c r="C1485" s="64">
        <v>1160.5</v>
      </c>
      <c r="D1485" s="10" t="s">
        <v>3920</v>
      </c>
      <c r="E1485" s="64" t="s">
        <v>3921</v>
      </c>
      <c r="F1485" s="64" t="s">
        <v>3922</v>
      </c>
    </row>
    <row r="1486" spans="3:6">
      <c r="C1486" s="64">
        <v>1163.5</v>
      </c>
      <c r="D1486" s="10" t="s">
        <v>3923</v>
      </c>
      <c r="E1486" s="64" t="s">
        <v>3924</v>
      </c>
      <c r="F1486" s="64" t="s">
        <v>2278</v>
      </c>
    </row>
    <row r="1488" spans="3:6" ht="25.5">
      <c r="C1488" s="64">
        <v>1360</v>
      </c>
      <c r="D1488" s="22" t="s">
        <v>3925</v>
      </c>
      <c r="E1488" s="22" t="s">
        <v>3926</v>
      </c>
      <c r="F1488" s="22" t="s">
        <v>3927</v>
      </c>
    </row>
    <row r="1489" spans="3:6" ht="165.75">
      <c r="C1489" s="64">
        <v>1361</v>
      </c>
      <c r="D1489" s="64" t="s">
        <v>3928</v>
      </c>
      <c r="E1489" s="64" t="s">
        <v>3929</v>
      </c>
      <c r="F1489" s="187" t="s">
        <v>3930</v>
      </c>
    </row>
    <row r="1490" spans="3:6" ht="25.5">
      <c r="C1490" s="64">
        <v>1362</v>
      </c>
      <c r="D1490" s="64" t="s">
        <v>3931</v>
      </c>
      <c r="E1490" s="64" t="s">
        <v>3932</v>
      </c>
      <c r="F1490" s="64" t="s">
        <v>3933</v>
      </c>
    </row>
    <row r="1491" spans="3:6" ht="25.5">
      <c r="C1491" s="64">
        <v>1363</v>
      </c>
      <c r="D1491" s="64" t="s">
        <v>3934</v>
      </c>
      <c r="E1491" s="64" t="s">
        <v>3935</v>
      </c>
      <c r="F1491" s="64" t="s">
        <v>3936</v>
      </c>
    </row>
    <row r="1492" spans="3:6">
      <c r="C1492" s="64">
        <v>1364</v>
      </c>
      <c r="D1492" s="40" t="s">
        <v>1929</v>
      </c>
      <c r="E1492" s="16" t="s">
        <v>1930</v>
      </c>
      <c r="F1492" s="223" t="s">
        <v>1931</v>
      </c>
    </row>
    <row r="1493" spans="3:6" ht="63.75">
      <c r="C1493" s="64">
        <v>1365</v>
      </c>
      <c r="D1493" s="64" t="s">
        <v>3937</v>
      </c>
      <c r="E1493" s="169" t="s">
        <v>3938</v>
      </c>
      <c r="F1493" s="169" t="s">
        <v>3939</v>
      </c>
    </row>
    <row r="1494" spans="3:6" ht="76.5">
      <c r="C1494" s="64">
        <v>1366</v>
      </c>
      <c r="D1494" s="64" t="s">
        <v>3940</v>
      </c>
      <c r="E1494" s="169" t="s">
        <v>3941</v>
      </c>
      <c r="F1494" s="64" t="s">
        <v>2183</v>
      </c>
    </row>
    <row r="1495" spans="3:6" ht="25.5">
      <c r="C1495" s="64">
        <v>1367</v>
      </c>
      <c r="D1495" s="64" t="s">
        <v>3942</v>
      </c>
      <c r="E1495" s="169" t="s">
        <v>3943</v>
      </c>
      <c r="F1495" s="169" t="s">
        <v>3944</v>
      </c>
    </row>
    <row r="1496" spans="3:6" ht="89.25">
      <c r="C1496" s="64">
        <v>1368</v>
      </c>
      <c r="D1496" s="64" t="s">
        <v>3945</v>
      </c>
      <c r="E1496" s="169" t="s">
        <v>3946</v>
      </c>
      <c r="F1496" s="169" t="s">
        <v>3947</v>
      </c>
    </row>
    <row r="1497" spans="3:6" ht="63.75">
      <c r="C1497" s="64">
        <v>1369</v>
      </c>
      <c r="D1497" s="64" t="s">
        <v>3948</v>
      </c>
      <c r="E1497" s="64" t="s">
        <v>3949</v>
      </c>
      <c r="F1497" s="169" t="s">
        <v>3950</v>
      </c>
    </row>
    <row r="1498" spans="3:6" ht="63.75">
      <c r="C1498" s="64">
        <v>1370</v>
      </c>
      <c r="D1498" s="64" t="s">
        <v>3951</v>
      </c>
      <c r="E1498" s="64" t="s">
        <v>3952</v>
      </c>
      <c r="F1498" s="169" t="s">
        <v>3953</v>
      </c>
    </row>
    <row r="1499" spans="3:6">
      <c r="C1499" s="64">
        <v>1371</v>
      </c>
      <c r="E1499" s="64"/>
    </row>
    <row r="1500" spans="3:6">
      <c r="C1500" s="64">
        <v>1372</v>
      </c>
      <c r="E1500" s="64"/>
    </row>
    <row r="1501" spans="3:6">
      <c r="C1501" s="64">
        <v>1373</v>
      </c>
      <c r="D1501" s="64" t="s">
        <v>3954</v>
      </c>
      <c r="E1501" s="64" t="s">
        <v>3955</v>
      </c>
      <c r="F1501" s="64" t="s">
        <v>3956</v>
      </c>
    </row>
    <row r="1502" spans="3:6">
      <c r="C1502" s="64">
        <v>1374</v>
      </c>
      <c r="D1502" s="64" t="s">
        <v>3957</v>
      </c>
      <c r="E1502" s="64" t="s">
        <v>3958</v>
      </c>
      <c r="F1502" s="64" t="s">
        <v>3959</v>
      </c>
    </row>
    <row r="1503" spans="3:6" ht="38.25">
      <c r="C1503" s="64">
        <v>1375</v>
      </c>
      <c r="D1503" s="64" t="s">
        <v>3960</v>
      </c>
      <c r="E1503" s="64" t="s">
        <v>3961</v>
      </c>
      <c r="F1503" s="64" t="s">
        <v>3962</v>
      </c>
    </row>
    <row r="1504" spans="3:6" ht="25.5">
      <c r="C1504" s="64">
        <v>1376</v>
      </c>
      <c r="D1504" s="64" t="s">
        <v>3963</v>
      </c>
      <c r="E1504" s="64" t="s">
        <v>3964</v>
      </c>
      <c r="F1504" s="64" t="s">
        <v>3965</v>
      </c>
    </row>
    <row r="1505" spans="3:6">
      <c r="C1505" s="64">
        <v>1377</v>
      </c>
      <c r="D1505" s="64" t="s">
        <v>3966</v>
      </c>
      <c r="E1505" s="64" t="s">
        <v>3967</v>
      </c>
      <c r="F1505" s="64" t="s">
        <v>2533</v>
      </c>
    </row>
    <row r="1506" spans="3:6">
      <c r="C1506" s="64">
        <v>1378</v>
      </c>
      <c r="D1506" s="64" t="s">
        <v>3968</v>
      </c>
      <c r="E1506" s="64" t="str">
        <f>E561</f>
        <v>Identifikationsnummer Kredit</v>
      </c>
      <c r="F1506" s="64" t="s">
        <v>3969</v>
      </c>
    </row>
    <row r="1507" spans="3:6">
      <c r="C1507" s="64">
        <v>1379</v>
      </c>
      <c r="D1507" s="64" t="s">
        <v>3970</v>
      </c>
      <c r="E1507" s="64" t="s">
        <v>3971</v>
      </c>
      <c r="F1507" s="64" t="s">
        <v>3972</v>
      </c>
    </row>
    <row r="1508" spans="3:6">
      <c r="C1508" s="64">
        <v>1380</v>
      </c>
      <c r="D1508" s="64" t="s">
        <v>2408</v>
      </c>
      <c r="E1508" s="192" t="str">
        <f>E522</f>
        <v>Währung des Kredits</v>
      </c>
      <c r="F1508" s="64" t="s">
        <v>3973</v>
      </c>
    </row>
    <row r="1509" spans="3:6">
      <c r="C1509" s="64">
        <v>1381</v>
      </c>
      <c r="E1509" s="64"/>
    </row>
    <row r="1510" spans="3:6">
      <c r="C1510" s="64">
        <v>1382</v>
      </c>
      <c r="D1510" s="64" t="s">
        <v>2411</v>
      </c>
      <c r="E1510" s="192" t="str">
        <f>E523</f>
        <v>KREDITSALDO - 1</v>
      </c>
      <c r="F1510" s="64" t="s">
        <v>3974</v>
      </c>
    </row>
    <row r="1511" spans="3:6" ht="38.25">
      <c r="C1511" s="64">
        <v>1383</v>
      </c>
      <c r="D1511" s="64" t="s">
        <v>3975</v>
      </c>
      <c r="E1511" s="64" t="s">
        <v>3976</v>
      </c>
      <c r="F1511" s="64" t="s">
        <v>3977</v>
      </c>
    </row>
    <row r="1512" spans="3:6">
      <c r="C1512" s="64">
        <v>1384</v>
      </c>
      <c r="D1512" s="64" t="s">
        <v>2414</v>
      </c>
      <c r="E1512" s="192" t="str">
        <f>E524</f>
        <v>KREDITSALDO - 2</v>
      </c>
      <c r="F1512" s="64" t="s">
        <v>3978</v>
      </c>
    </row>
    <row r="1513" spans="3:6" ht="25.5">
      <c r="C1513" s="64">
        <v>1385</v>
      </c>
      <c r="D1513" s="64" t="s">
        <v>3979</v>
      </c>
      <c r="E1513" s="64" t="s">
        <v>3980</v>
      </c>
      <c r="F1513" s="64" t="s">
        <v>3981</v>
      </c>
    </row>
    <row r="1514" spans="3:6">
      <c r="C1514" s="64">
        <v>1386</v>
      </c>
      <c r="D1514" s="64" t="s">
        <v>3982</v>
      </c>
      <c r="E1514" s="64" t="s">
        <v>3983</v>
      </c>
      <c r="F1514" s="64" t="s">
        <v>3984</v>
      </c>
    </row>
    <row r="1515" spans="3:6" ht="25.5">
      <c r="C1515" s="64">
        <v>1387</v>
      </c>
      <c r="D1515" s="64" t="s">
        <v>3985</v>
      </c>
      <c r="E1515" s="64" t="s">
        <v>3986</v>
      </c>
      <c r="F1515" s="64" t="s">
        <v>3987</v>
      </c>
    </row>
    <row r="1516" spans="3:6" ht="25.5">
      <c r="C1516" s="64">
        <v>1388</v>
      </c>
      <c r="D1516" s="64" t="s">
        <v>3988</v>
      </c>
      <c r="E1516" s="64" t="s">
        <v>3989</v>
      </c>
      <c r="F1516" s="64" t="s">
        <v>3990</v>
      </c>
    </row>
    <row r="1517" spans="3:6" ht="51">
      <c r="C1517" s="64">
        <v>1389</v>
      </c>
      <c r="D1517" s="64" t="s">
        <v>3991</v>
      </c>
      <c r="E1517" s="64" t="s">
        <v>3992</v>
      </c>
      <c r="F1517" s="64" t="s">
        <v>3993</v>
      </c>
    </row>
    <row r="1518" spans="3:6" ht="25.5">
      <c r="C1518" s="64">
        <v>1390</v>
      </c>
      <c r="D1518" s="64" t="s">
        <v>3994</v>
      </c>
      <c r="E1518" s="64" t="s">
        <v>3995</v>
      </c>
      <c r="F1518" s="64" t="s">
        <v>3996</v>
      </c>
    </row>
    <row r="1519" spans="3:6" ht="51">
      <c r="C1519" s="64">
        <v>1391</v>
      </c>
      <c r="D1519" s="64" t="s">
        <v>3997</v>
      </c>
      <c r="E1519" s="64" t="s">
        <v>3998</v>
      </c>
      <c r="F1519" s="64" t="s">
        <v>3999</v>
      </c>
    </row>
    <row r="1520" spans="3:6">
      <c r="C1520" s="64">
        <v>1392</v>
      </c>
      <c r="D1520" s="64" t="s">
        <v>4000</v>
      </c>
      <c r="E1520" s="64" t="s">
        <v>4001</v>
      </c>
      <c r="F1520" s="64" t="s">
        <v>4002</v>
      </c>
    </row>
    <row r="1521" spans="3:6" ht="25.5">
      <c r="C1521" s="64">
        <v>1393</v>
      </c>
      <c r="D1521" s="64" t="s">
        <v>4003</v>
      </c>
      <c r="E1521" s="64" t="s">
        <v>4004</v>
      </c>
      <c r="F1521" s="64" t="s">
        <v>4005</v>
      </c>
    </row>
    <row r="1522" spans="3:6" ht="25.5">
      <c r="C1522" s="64">
        <v>1394</v>
      </c>
      <c r="D1522" s="64" t="s">
        <v>4006</v>
      </c>
      <c r="E1522" s="64" t="s">
        <v>4007</v>
      </c>
      <c r="F1522" s="64" t="s">
        <v>4008</v>
      </c>
    </row>
    <row r="1523" spans="3:6" ht="25.5">
      <c r="C1523" s="64">
        <v>1394.5</v>
      </c>
      <c r="D1523" s="64" t="s">
        <v>4009</v>
      </c>
      <c r="E1523" s="64" t="s">
        <v>4010</v>
      </c>
      <c r="F1523" s="64" t="s">
        <v>4011</v>
      </c>
    </row>
    <row r="1524" spans="3:6">
      <c r="C1524" s="64">
        <v>1395</v>
      </c>
      <c r="D1524" s="64" t="s">
        <v>4012</v>
      </c>
      <c r="E1524" s="64" t="s">
        <v>4013</v>
      </c>
      <c r="F1524" s="64" t="s">
        <v>4014</v>
      </c>
    </row>
    <row r="1525" spans="3:6">
      <c r="C1525" s="64">
        <v>1396</v>
      </c>
      <c r="D1525" s="64" t="s">
        <v>4015</v>
      </c>
      <c r="E1525" s="64" t="s">
        <v>4016</v>
      </c>
      <c r="F1525" s="64" t="s">
        <v>4017</v>
      </c>
    </row>
    <row r="1526" spans="3:6">
      <c r="C1526" s="64">
        <v>1397</v>
      </c>
      <c r="D1526" s="64" t="s">
        <v>4018</v>
      </c>
      <c r="E1526" s="64" t="s">
        <v>4019</v>
      </c>
      <c r="F1526" s="64" t="s">
        <v>4020</v>
      </c>
    </row>
    <row r="1527" spans="3:6">
      <c r="C1527" s="64">
        <v>1398</v>
      </c>
      <c r="D1527" s="64" t="s">
        <v>4021</v>
      </c>
      <c r="E1527" s="64" t="s">
        <v>4022</v>
      </c>
      <c r="F1527" s="64" t="s">
        <v>4023</v>
      </c>
    </row>
    <row r="1528" spans="3:6" ht="25.5">
      <c r="C1528" s="64">
        <v>1399</v>
      </c>
      <c r="D1528" s="64" t="s">
        <v>4024</v>
      </c>
      <c r="E1528" s="64" t="s">
        <v>4025</v>
      </c>
      <c r="F1528" s="64" t="s">
        <v>4026</v>
      </c>
    </row>
    <row r="1529" spans="3:6">
      <c r="C1529" s="64">
        <v>1399.1</v>
      </c>
      <c r="D1529" s="64" t="s">
        <v>4027</v>
      </c>
      <c r="E1529" s="64" t="s">
        <v>4028</v>
      </c>
      <c r="F1529" s="64" t="s">
        <v>4029</v>
      </c>
    </row>
    <row r="1530" spans="3:6" ht="25.5">
      <c r="C1530" s="64">
        <v>1399.2</v>
      </c>
      <c r="D1530" s="64" t="s">
        <v>4030</v>
      </c>
      <c r="E1530" s="64" t="s">
        <v>4031</v>
      </c>
      <c r="F1530" s="64" t="s">
        <v>4032</v>
      </c>
    </row>
    <row r="1531" spans="3:6">
      <c r="C1531" s="64">
        <v>1400</v>
      </c>
      <c r="D1531" s="402" t="s">
        <v>1691</v>
      </c>
      <c r="E1531" s="64" t="s">
        <v>1692</v>
      </c>
      <c r="F1531" s="64" t="s">
        <v>1693</v>
      </c>
    </row>
    <row r="1532" spans="3:6" ht="25.5">
      <c r="C1532" s="64">
        <v>1401</v>
      </c>
      <c r="D1532" s="64" t="s">
        <v>4033</v>
      </c>
      <c r="E1532" s="64" t="s">
        <v>4034</v>
      </c>
      <c r="F1532" s="283" t="s">
        <v>4035</v>
      </c>
    </row>
    <row r="1533" spans="3:6" ht="25.5">
      <c r="C1533" s="64">
        <v>1402</v>
      </c>
      <c r="D1533" s="64" t="s">
        <v>4036</v>
      </c>
      <c r="E1533" s="192" t="str">
        <f>E531</f>
        <v>Zinssatz, in% (wenn SCHULDNER einen festen Zinssatz zahlt)</v>
      </c>
      <c r="F1533" s="64" t="s">
        <v>4037</v>
      </c>
    </row>
    <row r="1534" spans="3:6" ht="25.5">
      <c r="C1534" s="64">
        <v>1403</v>
      </c>
      <c r="D1534" s="64" t="s">
        <v>3730</v>
      </c>
      <c r="E1534" s="64" t="str">
        <f>E1406</f>
        <v>Nach Hedging, falls zutreffend. Nur für festverzinsliche Kredite ausfüllen.</v>
      </c>
      <c r="F1534" s="64" t="s">
        <v>4038</v>
      </c>
    </row>
    <row r="1535" spans="3:6" ht="25.5">
      <c r="C1535" s="64">
        <v>1404</v>
      </c>
      <c r="D1535" s="64" t="s">
        <v>4039</v>
      </c>
      <c r="E1535" s="64" t="s">
        <v>4040</v>
      </c>
      <c r="F1535" s="64" t="s">
        <v>4041</v>
      </c>
    </row>
    <row r="1536" spans="3:6" ht="38.25">
      <c r="C1536" s="64">
        <v>1405</v>
      </c>
      <c r="D1536" s="64" t="s">
        <v>3733</v>
      </c>
      <c r="E1536" s="64" t="str">
        <f>E1407</f>
        <v>Vgl. Tabellenblatt "Definitions". Nach Sicherungsgeschäften, falls zutreffend. Nur für festverzinsliche Kredite ausfüllen.</v>
      </c>
      <c r="F1536" s="64" t="s">
        <v>4042</v>
      </c>
    </row>
    <row r="1537" spans="3:6" ht="25.5">
      <c r="C1537" s="64">
        <v>1406</v>
      </c>
      <c r="D1537" s="283" t="s">
        <v>4043</v>
      </c>
      <c r="E1537" s="283" t="s">
        <v>4044</v>
      </c>
      <c r="F1537" s="283" t="s">
        <v>4045</v>
      </c>
    </row>
    <row r="1538" spans="3:6" ht="38.25">
      <c r="C1538" s="64">
        <v>1407</v>
      </c>
      <c r="D1538" s="283" t="s">
        <v>4046</v>
      </c>
      <c r="E1538" s="64" t="s">
        <v>4046</v>
      </c>
      <c r="F1538" s="283" t="s">
        <v>4047</v>
      </c>
    </row>
    <row r="1539" spans="3:6" ht="25.5">
      <c r="C1539" s="64">
        <v>1408</v>
      </c>
      <c r="D1539" s="283" t="s">
        <v>4048</v>
      </c>
      <c r="E1539" s="64" t="s">
        <v>4049</v>
      </c>
      <c r="F1539" s="64" t="s">
        <v>4050</v>
      </c>
    </row>
    <row r="1540" spans="3:6" ht="38.25">
      <c r="C1540" s="64">
        <v>1409</v>
      </c>
      <c r="D1540" s="185" t="s">
        <v>4051</v>
      </c>
      <c r="E1540" s="169" t="s">
        <v>4052</v>
      </c>
      <c r="F1540" s="283" t="s">
        <v>4047</v>
      </c>
    </row>
    <row r="1541" spans="3:6" ht="25.5">
      <c r="C1541" s="64">
        <v>1410</v>
      </c>
      <c r="D1541" s="64" t="s">
        <v>4053</v>
      </c>
      <c r="E1541" s="64" t="s">
        <v>4054</v>
      </c>
      <c r="F1541" s="64" t="s">
        <v>4055</v>
      </c>
    </row>
    <row r="1542" spans="3:6" ht="38.25">
      <c r="C1542" s="64">
        <v>1411</v>
      </c>
      <c r="D1542" s="64" t="s">
        <v>4056</v>
      </c>
      <c r="E1542" s="64" t="s">
        <v>4057</v>
      </c>
      <c r="F1542" s="64" t="s">
        <v>4058</v>
      </c>
    </row>
    <row r="1543" spans="3:6" ht="25.5">
      <c r="C1543" s="64">
        <v>1412</v>
      </c>
      <c r="D1543" s="64" t="s">
        <v>4059</v>
      </c>
      <c r="E1543" s="64" t="s">
        <v>4060</v>
      </c>
      <c r="F1543" s="64" t="s">
        <v>4061</v>
      </c>
    </row>
    <row r="1544" spans="3:6" ht="63.75">
      <c r="C1544" s="64">
        <v>1413</v>
      </c>
      <c r="D1544" s="64" t="s">
        <v>4062</v>
      </c>
      <c r="E1544" s="64" t="s">
        <v>4063</v>
      </c>
      <c r="F1544" s="64" t="s">
        <v>4064</v>
      </c>
    </row>
    <row r="1545" spans="3:6">
      <c r="C1545" s="64">
        <v>1414</v>
      </c>
      <c r="D1545" s="64" t="s">
        <v>4065</v>
      </c>
      <c r="E1545" s="64" t="s">
        <v>4066</v>
      </c>
      <c r="F1545" s="64" t="s">
        <v>4067</v>
      </c>
    </row>
    <row r="1546" spans="3:6" ht="63.75">
      <c r="C1546" s="64">
        <v>1415</v>
      </c>
      <c r="D1546" s="64" t="s">
        <v>4068</v>
      </c>
      <c r="E1546" s="64" t="str">
        <f>E1544</f>
        <v>Nettobetrag der Zahlungen des Mieters an den Kreditnehmer (abzueglich aller mit der Immobilie verbundenen Zahlungen, zu denen der Kreditnehmer verpfllichtet ist). Vgl. LAUFENDE EINNAHMEN (NETTO).</v>
      </c>
      <c r="F1546" s="64" t="s">
        <v>4069</v>
      </c>
    </row>
    <row r="1547" spans="3:6">
      <c r="C1547" s="64">
        <v>1416</v>
      </c>
      <c r="D1547" s="64" t="s">
        <v>4070</v>
      </c>
      <c r="E1547" s="64" t="s">
        <v>4071</v>
      </c>
      <c r="F1547" s="64" t="s">
        <v>4070</v>
      </c>
    </row>
    <row r="1548" spans="3:6" ht="25.5">
      <c r="C1548" s="64">
        <v>1417</v>
      </c>
      <c r="D1548" s="64" t="s">
        <v>4072</v>
      </c>
      <c r="E1548" s="64" t="s">
        <v>4073</v>
      </c>
      <c r="F1548" s="64" t="s">
        <v>4074</v>
      </c>
    </row>
    <row r="1549" spans="3:6" ht="25.5">
      <c r="C1549" s="64">
        <v>1418</v>
      </c>
      <c r="D1549" s="64" t="s">
        <v>4075</v>
      </c>
      <c r="E1549" s="64" t="s">
        <v>4076</v>
      </c>
      <c r="F1549" s="64" t="s">
        <v>4077</v>
      </c>
    </row>
    <row r="1550" spans="3:6">
      <c r="C1550" s="64">
        <v>1419</v>
      </c>
      <c r="D1550" s="64" t="s">
        <v>4078</v>
      </c>
      <c r="E1550" s="64" t="s">
        <v>3659</v>
      </c>
      <c r="F1550" s="64" t="s">
        <v>4079</v>
      </c>
    </row>
    <row r="1551" spans="3:6">
      <c r="C1551" s="64">
        <v>1420</v>
      </c>
      <c r="D1551" s="64" t="s">
        <v>4080</v>
      </c>
      <c r="E1551" s="64" t="str">
        <f>E200</f>
        <v>Häufigkeit der Tilgungszahlungen</v>
      </c>
      <c r="F1551" s="64" t="s">
        <v>4081</v>
      </c>
    </row>
    <row r="1552" spans="3:6">
      <c r="C1552" s="64">
        <v>1421</v>
      </c>
      <c r="E1552" s="64"/>
    </row>
    <row r="1553" spans="3:6">
      <c r="C1553" s="64">
        <v>1422</v>
      </c>
      <c r="D1553" s="64" t="s">
        <v>2455</v>
      </c>
      <c r="E1553" s="64" t="str">
        <f>E540</f>
        <v>Rückzahlungsprofil</v>
      </c>
      <c r="F1553" s="64" t="s">
        <v>4082</v>
      </c>
    </row>
    <row r="1554" spans="3:6">
      <c r="C1554" s="64">
        <v>1423</v>
      </c>
      <c r="E1554" s="64"/>
    </row>
    <row r="1555" spans="3:6">
      <c r="C1555" s="64">
        <v>1424</v>
      </c>
      <c r="D1555" s="64" t="s">
        <v>4083</v>
      </c>
      <c r="E1555" s="64" t="s">
        <v>4084</v>
      </c>
      <c r="F1555" s="64" t="s">
        <v>4085</v>
      </c>
    </row>
    <row r="1556" spans="3:6" ht="25.5">
      <c r="C1556" s="64">
        <v>1425</v>
      </c>
      <c r="D1556" s="64" t="s">
        <v>4086</v>
      </c>
      <c r="E1556" s="64" t="s">
        <v>4087</v>
      </c>
      <c r="F1556" s="64" t="s">
        <v>4088</v>
      </c>
    </row>
    <row r="1557" spans="3:6">
      <c r="C1557" s="64">
        <v>1426</v>
      </c>
      <c r="D1557" s="64" t="s">
        <v>4089</v>
      </c>
      <c r="E1557" s="64" t="s">
        <v>4090</v>
      </c>
      <c r="F1557" s="64" t="s">
        <v>4091</v>
      </c>
    </row>
    <row r="1558" spans="3:6" ht="38.25">
      <c r="C1558" s="64">
        <v>1427</v>
      </c>
      <c r="D1558" s="261" t="s">
        <v>2520</v>
      </c>
      <c r="E1558" s="64" t="str">
        <f>E1409</f>
        <v xml:space="preserve"> </v>
      </c>
      <c r="F1558" s="261" t="s">
        <v>3740</v>
      </c>
    </row>
    <row r="1559" spans="3:6">
      <c r="C1559" s="64">
        <v>1428</v>
      </c>
      <c r="D1559" s="64" t="s">
        <v>4092</v>
      </c>
      <c r="E1559" s="64" t="s">
        <v>4093</v>
      </c>
      <c r="F1559" s="64" t="s">
        <v>4094</v>
      </c>
    </row>
    <row r="1560" spans="3:6">
      <c r="C1560" s="64">
        <v>1429</v>
      </c>
      <c r="D1560" s="64" t="s">
        <v>4095</v>
      </c>
      <c r="E1560" s="64" t="s">
        <v>4096</v>
      </c>
      <c r="F1560" s="64" t="s">
        <v>4097</v>
      </c>
    </row>
    <row r="1561" spans="3:6">
      <c r="C1561" s="64">
        <v>1430</v>
      </c>
      <c r="D1561" s="64" t="s">
        <v>4098</v>
      </c>
      <c r="E1561" s="192" t="s">
        <v>2397</v>
      </c>
      <c r="F1561" s="64" t="s">
        <v>4099</v>
      </c>
    </row>
    <row r="1562" spans="3:6">
      <c r="C1562" s="64">
        <v>1431</v>
      </c>
      <c r="D1562" s="169" t="s">
        <v>150</v>
      </c>
      <c r="E1562" s="169" t="s">
        <v>150</v>
      </c>
      <c r="F1562" s="64" t="s">
        <v>4100</v>
      </c>
    </row>
    <row r="1563" spans="3:6">
      <c r="C1563" s="64">
        <v>1432</v>
      </c>
      <c r="D1563" s="64" t="s">
        <v>4101</v>
      </c>
      <c r="E1563" s="64" t="s">
        <v>4102</v>
      </c>
      <c r="F1563" s="64" t="s">
        <v>4103</v>
      </c>
    </row>
    <row r="1564" spans="3:6">
      <c r="C1564" s="64">
        <v>1433</v>
      </c>
      <c r="D1564" s="64" t="s">
        <v>4078</v>
      </c>
      <c r="E1564" s="64" t="str">
        <f>E1550</f>
        <v>Bitte auswählen</v>
      </c>
      <c r="F1564" s="64" t="s">
        <v>4079</v>
      </c>
    </row>
    <row r="1565" spans="3:6">
      <c r="C1565" s="64">
        <v>1434</v>
      </c>
      <c r="D1565" s="64" t="s">
        <v>4104</v>
      </c>
      <c r="E1565" s="64" t="s">
        <v>4105</v>
      </c>
      <c r="F1565" s="64" t="s">
        <v>4106</v>
      </c>
    </row>
    <row r="1566" spans="3:6" ht="25.5">
      <c r="C1566" s="64">
        <v>1435</v>
      </c>
      <c r="D1566" s="64" t="s">
        <v>4107</v>
      </c>
      <c r="E1566" s="64" t="s">
        <v>4108</v>
      </c>
      <c r="F1566" s="64" t="s">
        <v>4109</v>
      </c>
    </row>
    <row r="1567" spans="3:6">
      <c r="C1567" s="64">
        <v>1436</v>
      </c>
      <c r="D1567" s="64" t="s">
        <v>4110</v>
      </c>
      <c r="E1567" s="64" t="s">
        <v>4111</v>
      </c>
      <c r="F1567" s="64" t="s">
        <v>4112</v>
      </c>
    </row>
    <row r="1568" spans="3:6" ht="51">
      <c r="C1568" s="64">
        <v>1437</v>
      </c>
      <c r="D1568" s="64" t="s">
        <v>4113</v>
      </c>
      <c r="E1568" s="64" t="s">
        <v>4114</v>
      </c>
      <c r="F1568" s="64" t="s">
        <v>4115</v>
      </c>
    </row>
    <row r="1569" spans="3:6">
      <c r="C1569" s="64">
        <v>1438</v>
      </c>
      <c r="D1569" s="64" t="s">
        <v>4116</v>
      </c>
      <c r="E1569" s="64" t="s">
        <v>4117</v>
      </c>
      <c r="F1569" s="64" t="s">
        <v>4118</v>
      </c>
    </row>
    <row r="1570" spans="3:6" ht="51">
      <c r="C1570" s="64">
        <v>1439</v>
      </c>
      <c r="D1570" s="64" t="s">
        <v>4119</v>
      </c>
      <c r="E1570" s="64" t="str">
        <f>E1568</f>
        <v>Wenn der Kredit an ein SPV gewährt wird und durch eine dritte Partei (Sponsor) garantiert ist, wird das Sponsor-Rating (Long Term Senior Unsecured) herangezogen.</v>
      </c>
      <c r="F1570" s="64" t="s">
        <v>4115</v>
      </c>
    </row>
    <row r="1571" spans="3:6">
      <c r="C1571" s="64">
        <v>1440</v>
      </c>
      <c r="D1571" s="64" t="s">
        <v>4120</v>
      </c>
      <c r="E1571" s="64" t="s">
        <v>4121</v>
      </c>
      <c r="F1571" s="64" t="s">
        <v>4122</v>
      </c>
    </row>
    <row r="1572" spans="3:6" ht="51">
      <c r="C1572" s="64">
        <v>1441</v>
      </c>
      <c r="D1572" s="64" t="s">
        <v>4123</v>
      </c>
      <c r="E1572" s="64" t="str">
        <f>E1570</f>
        <v>Wenn der Kredit an ein SPV gewährt wird und durch eine dritte Partei (Sponsor) garantiert ist, wird das Sponsor-Rating (Long Term Senior Unsecured) herangezogen.</v>
      </c>
      <c r="F1572" s="64" t="s">
        <v>4115</v>
      </c>
    </row>
    <row r="1573" spans="3:6">
      <c r="C1573" s="64">
        <v>1441.1</v>
      </c>
      <c r="D1573" s="64" t="s">
        <v>4124</v>
      </c>
      <c r="E1573" s="64" t="s">
        <v>4125</v>
      </c>
      <c r="F1573" s="64" t="s">
        <v>4126</v>
      </c>
    </row>
    <row r="1574" spans="3:6" ht="25.5">
      <c r="C1574" s="64">
        <v>1441.2</v>
      </c>
      <c r="D1574" s="64" t="s">
        <v>4127</v>
      </c>
      <c r="E1574" s="64" t="s">
        <v>4128</v>
      </c>
      <c r="F1574" s="64" t="s">
        <v>4129</v>
      </c>
    </row>
    <row r="1575" spans="3:6">
      <c r="C1575" s="64">
        <v>1441.3</v>
      </c>
      <c r="D1575" s="64" t="s">
        <v>4130</v>
      </c>
      <c r="E1575" s="64" t="s">
        <v>4131</v>
      </c>
      <c r="F1575" s="64" t="s">
        <v>4132</v>
      </c>
    </row>
    <row r="1576" spans="3:6">
      <c r="C1576" s="64">
        <v>1441.4</v>
      </c>
      <c r="D1576" s="169" t="s">
        <v>150</v>
      </c>
      <c r="E1576" s="64" t="s">
        <v>4133</v>
      </c>
      <c r="F1576" s="169" t="s">
        <v>150</v>
      </c>
    </row>
    <row r="1577" spans="3:6">
      <c r="C1577" s="64">
        <v>1441.5</v>
      </c>
      <c r="D1577" s="64" t="s">
        <v>4134</v>
      </c>
      <c r="E1577" s="64" t="s">
        <v>4135</v>
      </c>
      <c r="F1577" s="64" t="s">
        <v>4136</v>
      </c>
    </row>
    <row r="1578" spans="3:6">
      <c r="C1578" s="64">
        <v>1441.6</v>
      </c>
      <c r="D1578" s="64" t="s">
        <v>4137</v>
      </c>
      <c r="E1578" s="64" t="s">
        <v>4138</v>
      </c>
      <c r="F1578" s="64" t="s">
        <v>3793</v>
      </c>
    </row>
    <row r="1579" spans="3:6" ht="25.5">
      <c r="C1579" s="64">
        <v>1441.7</v>
      </c>
      <c r="D1579" s="64" t="s">
        <v>4139</v>
      </c>
      <c r="E1579" s="403" t="s">
        <v>4140</v>
      </c>
      <c r="F1579" s="64" t="s">
        <v>4141</v>
      </c>
    </row>
    <row r="1580" spans="3:6" ht="25.5">
      <c r="C1580" s="64">
        <v>1441.8</v>
      </c>
      <c r="D1580" s="64" t="s">
        <v>4142</v>
      </c>
      <c r="E1580" s="403" t="s">
        <v>4140</v>
      </c>
      <c r="F1580" s="64" t="s">
        <v>4143</v>
      </c>
    </row>
    <row r="1581" spans="3:6" ht="25.5">
      <c r="C1581" s="64">
        <v>1442</v>
      </c>
      <c r="D1581" s="64" t="s">
        <v>4144</v>
      </c>
      <c r="E1581" s="64" t="s">
        <v>4145</v>
      </c>
      <c r="F1581" s="64" t="s">
        <v>4146</v>
      </c>
    </row>
    <row r="1582" spans="3:6">
      <c r="C1582" s="64">
        <v>1443</v>
      </c>
      <c r="D1582" s="64" t="s">
        <v>4147</v>
      </c>
      <c r="E1582" s="64" t="s">
        <v>4148</v>
      </c>
      <c r="F1582" s="64" t="s">
        <v>4149</v>
      </c>
    </row>
    <row r="1583" spans="3:6" ht="25.5">
      <c r="C1583" s="64">
        <v>1444</v>
      </c>
      <c r="D1583" s="64" t="s">
        <v>4150</v>
      </c>
      <c r="E1583" s="64" t="s">
        <v>4151</v>
      </c>
      <c r="F1583" s="64" t="s">
        <v>4146</v>
      </c>
    </row>
    <row r="1584" spans="3:6">
      <c r="C1584" s="64">
        <v>1445</v>
      </c>
      <c r="D1584" s="64" t="s">
        <v>4152</v>
      </c>
      <c r="E1584" s="64" t="s">
        <v>4153</v>
      </c>
      <c r="F1584" s="64" t="s">
        <v>4154</v>
      </c>
    </row>
    <row r="1585" spans="3:6">
      <c r="C1585" s="64">
        <v>1446</v>
      </c>
      <c r="D1585" s="64" t="s">
        <v>4155</v>
      </c>
      <c r="E1585" s="64" t="s">
        <v>4156</v>
      </c>
      <c r="F1585" s="64" t="s">
        <v>4157</v>
      </c>
    </row>
    <row r="1586" spans="3:6" ht="25.5">
      <c r="C1586" s="64">
        <v>1447</v>
      </c>
      <c r="D1586" s="64" t="s">
        <v>4158</v>
      </c>
      <c r="E1586" s="64" t="s">
        <v>4159</v>
      </c>
      <c r="F1586" s="64" t="s">
        <v>4160</v>
      </c>
    </row>
    <row r="1587" spans="3:6">
      <c r="C1587" s="64">
        <v>1448</v>
      </c>
      <c r="D1587" s="64" t="s">
        <v>4161</v>
      </c>
      <c r="E1587" s="64" t="s">
        <v>4162</v>
      </c>
      <c r="F1587" s="283" t="s">
        <v>4163</v>
      </c>
    </row>
    <row r="1588" spans="3:6" ht="25.5">
      <c r="C1588" s="64">
        <v>1449</v>
      </c>
      <c r="D1588" s="64" t="s">
        <v>4164</v>
      </c>
      <c r="E1588" s="64" t="s">
        <v>4165</v>
      </c>
      <c r="F1588" s="283" t="s">
        <v>4166</v>
      </c>
    </row>
    <row r="1589" spans="3:6">
      <c r="C1589" s="64">
        <v>1450</v>
      </c>
      <c r="D1589" s="64" t="s">
        <v>4167</v>
      </c>
      <c r="E1589" s="64" t="s">
        <v>4168</v>
      </c>
      <c r="F1589" s="64" t="s">
        <v>4169</v>
      </c>
    </row>
    <row r="1590" spans="3:6">
      <c r="C1590" s="64">
        <v>1451</v>
      </c>
      <c r="E1590" s="64"/>
    </row>
    <row r="1591" spans="3:6" ht="25.5">
      <c r="C1591" s="64">
        <v>1452</v>
      </c>
      <c r="D1591" s="64" t="s">
        <v>4170</v>
      </c>
      <c r="E1591" s="64" t="s">
        <v>4171</v>
      </c>
      <c r="F1591" s="64" t="s">
        <v>4172</v>
      </c>
    </row>
    <row r="1592" spans="3:6" ht="25.5">
      <c r="C1592" s="64">
        <v>1453</v>
      </c>
      <c r="D1592" s="64" t="s">
        <v>4173</v>
      </c>
      <c r="E1592" s="64" t="str">
        <f>E1586</f>
        <v>Bei mehreren Immobilien Datum der Bewertung der größten Immobilie.</v>
      </c>
      <c r="F1592" s="64" t="s">
        <v>4160</v>
      </c>
    </row>
    <row r="1593" spans="3:6">
      <c r="C1593" s="64">
        <v>1454</v>
      </c>
      <c r="D1593" s="64" t="s">
        <v>4174</v>
      </c>
      <c r="E1593" s="64" t="s">
        <v>4175</v>
      </c>
      <c r="F1593" s="64" t="s">
        <v>4176</v>
      </c>
    </row>
    <row r="1594" spans="3:6" ht="25.5">
      <c r="C1594" s="64">
        <v>1455</v>
      </c>
      <c r="D1594" s="64" t="s">
        <v>4177</v>
      </c>
      <c r="E1594" s="187" t="s">
        <v>4178</v>
      </c>
      <c r="F1594" s="64" t="s">
        <v>4179</v>
      </c>
    </row>
    <row r="1595" spans="3:6">
      <c r="C1595" s="64">
        <v>1456</v>
      </c>
      <c r="D1595" s="64" t="s">
        <v>4180</v>
      </c>
      <c r="E1595" s="64" t="s">
        <v>4181</v>
      </c>
      <c r="F1595" s="64" t="s">
        <v>4182</v>
      </c>
    </row>
    <row r="1596" spans="3:6" ht="25.5">
      <c r="C1596" s="64">
        <v>1457</v>
      </c>
      <c r="D1596" s="64" t="s">
        <v>4183</v>
      </c>
      <c r="E1596" s="64" t="str">
        <f>E1592</f>
        <v>Bei mehreren Immobilien Datum der Bewertung der größten Immobilie.</v>
      </c>
      <c r="F1596" s="64" t="s">
        <v>4184</v>
      </c>
    </row>
    <row r="1597" spans="3:6" ht="25.5">
      <c r="C1597" s="64">
        <v>1457.1</v>
      </c>
      <c r="D1597" s="64" t="s">
        <v>4185</v>
      </c>
      <c r="E1597" s="64" t="s">
        <v>4186</v>
      </c>
      <c r="F1597" s="64" t="s">
        <v>4184</v>
      </c>
    </row>
    <row r="1598" spans="3:6">
      <c r="C1598" s="64">
        <v>1458</v>
      </c>
      <c r="D1598" s="64" t="s">
        <v>4187</v>
      </c>
      <c r="E1598" s="64" t="s">
        <v>4188</v>
      </c>
      <c r="F1598" s="64" t="s">
        <v>4189</v>
      </c>
    </row>
    <row r="1599" spans="3:6" ht="38.25">
      <c r="C1599" s="64">
        <v>1459</v>
      </c>
      <c r="D1599" s="64" t="s">
        <v>4190</v>
      </c>
      <c r="E1599" s="187" t="s">
        <v>4191</v>
      </c>
      <c r="F1599" s="64" t="s">
        <v>4192</v>
      </c>
    </row>
    <row r="1600" spans="3:6">
      <c r="C1600" s="64">
        <v>1460</v>
      </c>
      <c r="D1600" s="64" t="s">
        <v>4193</v>
      </c>
      <c r="E1600" s="64" t="s">
        <v>4194</v>
      </c>
      <c r="F1600" s="64" t="s">
        <v>4195</v>
      </c>
    </row>
    <row r="1601" spans="3:6">
      <c r="C1601" s="64">
        <v>1461</v>
      </c>
      <c r="E1601" s="64"/>
    </row>
    <row r="1602" spans="3:6">
      <c r="C1602" s="64">
        <v>1462</v>
      </c>
      <c r="D1602" s="64" t="s">
        <v>4196</v>
      </c>
      <c r="E1602" s="64" t="s">
        <v>4197</v>
      </c>
      <c r="F1602" s="64" t="s">
        <v>4198</v>
      </c>
    </row>
    <row r="1603" spans="3:6">
      <c r="C1603" s="64">
        <v>1463</v>
      </c>
      <c r="E1603" s="64"/>
    </row>
    <row r="1604" spans="3:6">
      <c r="C1604" s="64">
        <v>1464</v>
      </c>
      <c r="D1604" s="64" t="s">
        <v>4199</v>
      </c>
      <c r="E1604" s="64" t="s">
        <v>4200</v>
      </c>
      <c r="F1604" s="64" t="s">
        <v>4201</v>
      </c>
    </row>
    <row r="1605" spans="3:6">
      <c r="C1605" s="64">
        <v>1465</v>
      </c>
      <c r="E1605" s="64"/>
    </row>
    <row r="1606" spans="3:6">
      <c r="C1606" s="64">
        <v>1466</v>
      </c>
      <c r="D1606" s="64" t="s">
        <v>4202</v>
      </c>
      <c r="E1606" s="64" t="s">
        <v>4203</v>
      </c>
      <c r="F1606" s="64" t="s">
        <v>4204</v>
      </c>
    </row>
    <row r="1607" spans="3:6">
      <c r="C1607" s="64">
        <v>1467</v>
      </c>
      <c r="D1607" s="64" t="s">
        <v>3741</v>
      </c>
      <c r="E1607" s="64" t="s">
        <v>4205</v>
      </c>
      <c r="F1607" s="64" t="s">
        <v>4206</v>
      </c>
    </row>
    <row r="1608" spans="3:6">
      <c r="C1608" s="64">
        <v>1468</v>
      </c>
      <c r="D1608" s="64" t="s">
        <v>4207</v>
      </c>
      <c r="E1608" s="64" t="s">
        <v>4208</v>
      </c>
      <c r="F1608" s="64" t="s">
        <v>4209</v>
      </c>
    </row>
    <row r="1609" spans="3:6">
      <c r="C1609" s="64">
        <v>1469</v>
      </c>
      <c r="E1609" s="64"/>
    </row>
    <row r="1610" spans="3:6">
      <c r="C1610" s="64">
        <v>1470</v>
      </c>
      <c r="D1610" s="64" t="s">
        <v>4210</v>
      </c>
      <c r="E1610" s="64" t="s">
        <v>4211</v>
      </c>
      <c r="F1610" s="64" t="s">
        <v>4212</v>
      </c>
    </row>
    <row r="1611" spans="3:6">
      <c r="C1611" s="64">
        <v>1471</v>
      </c>
      <c r="E1611" s="64"/>
    </row>
    <row r="1612" spans="3:6" ht="25.5">
      <c r="C1612" s="64">
        <v>1472</v>
      </c>
      <c r="D1612" s="64" t="s">
        <v>4213</v>
      </c>
      <c r="E1612" s="64" t="s">
        <v>4214</v>
      </c>
      <c r="F1612" s="64" t="s">
        <v>4215</v>
      </c>
    </row>
    <row r="1613" spans="3:6" ht="38.25">
      <c r="C1613" s="64">
        <v>1473</v>
      </c>
      <c r="D1613" s="64" t="s">
        <v>4216</v>
      </c>
      <c r="E1613" s="64" t="s">
        <v>4217</v>
      </c>
      <c r="F1613" s="64" t="s">
        <v>4218</v>
      </c>
    </row>
    <row r="1614" spans="3:6">
      <c r="C1614" s="64">
        <v>1474</v>
      </c>
      <c r="D1614" s="64" t="s">
        <v>4219</v>
      </c>
      <c r="E1614" s="64" t="s">
        <v>4220</v>
      </c>
      <c r="F1614" s="64" t="s">
        <v>4221</v>
      </c>
    </row>
    <row r="1615" spans="3:6" ht="38.25">
      <c r="C1615" s="64">
        <v>1475</v>
      </c>
      <c r="D1615" s="64" t="s">
        <v>4222</v>
      </c>
      <c r="E1615" s="64" t="s">
        <v>4223</v>
      </c>
      <c r="F1615" s="64" t="s">
        <v>4224</v>
      </c>
    </row>
    <row r="1616" spans="3:6">
      <c r="C1616" s="64">
        <v>1476</v>
      </c>
      <c r="D1616" s="64" t="s">
        <v>4225</v>
      </c>
      <c r="E1616" s="64" t="s">
        <v>4226</v>
      </c>
      <c r="F1616" s="64" t="s">
        <v>4227</v>
      </c>
    </row>
    <row r="1617" spans="3:6">
      <c r="C1617" s="64">
        <v>1477</v>
      </c>
      <c r="E1617" s="64"/>
    </row>
    <row r="1618" spans="3:6">
      <c r="C1618" s="64">
        <v>1478</v>
      </c>
      <c r="D1618" s="64" t="s">
        <v>4228</v>
      </c>
      <c r="E1618" s="64" t="s">
        <v>4229</v>
      </c>
      <c r="F1618" s="64" t="s">
        <v>4230</v>
      </c>
    </row>
    <row r="1619" spans="3:6" ht="51">
      <c r="C1619" s="64">
        <v>1479</v>
      </c>
      <c r="D1619" s="64" t="s">
        <v>4231</v>
      </c>
      <c r="E1619" s="64" t="s">
        <v>4232</v>
      </c>
      <c r="F1619" s="64" t="s">
        <v>4233</v>
      </c>
    </row>
    <row r="1620" spans="3:6">
      <c r="C1620" s="64">
        <v>1480</v>
      </c>
      <c r="D1620" s="64" t="s">
        <v>4234</v>
      </c>
      <c r="E1620" s="64" t="s">
        <v>4235</v>
      </c>
      <c r="F1620" s="64" t="s">
        <v>4236</v>
      </c>
    </row>
    <row r="1621" spans="3:6" ht="51">
      <c r="C1621" s="64">
        <v>1481</v>
      </c>
      <c r="D1621" s="64" t="s">
        <v>4237</v>
      </c>
      <c r="E1621" s="64" t="str">
        <f>E1619</f>
        <v>Werden Reparatur- und Versicherungskosten auf Mieter überwaelzt?</v>
      </c>
      <c r="F1621" s="64" t="s">
        <v>4238</v>
      </c>
    </row>
    <row r="1622" spans="3:6" ht="25.5">
      <c r="C1622" s="64">
        <v>1482</v>
      </c>
      <c r="D1622" s="64" t="s">
        <v>4239</v>
      </c>
      <c r="E1622" s="64" t="s">
        <v>4240</v>
      </c>
      <c r="F1622" s="64" t="s">
        <v>4241</v>
      </c>
    </row>
    <row r="1623" spans="3:6" ht="51">
      <c r="C1623" s="64">
        <v>1483</v>
      </c>
      <c r="D1623" s="64" t="s">
        <v>4242</v>
      </c>
      <c r="E1623" s="64" t="str">
        <f>E1613</f>
        <v xml:space="preserve">Unkündbare verbleibende Mietzeit ab BERICHTSDATUM </v>
      </c>
      <c r="F1623" s="64" t="s">
        <v>4218</v>
      </c>
    </row>
    <row r="1624" spans="3:6">
      <c r="C1624" s="64">
        <v>1484</v>
      </c>
      <c r="D1624" s="64" t="s">
        <v>4243</v>
      </c>
      <c r="E1624" s="64" t="s">
        <v>4244</v>
      </c>
      <c r="F1624" s="64" t="s">
        <v>4245</v>
      </c>
    </row>
    <row r="1625" spans="3:6">
      <c r="C1625" s="64">
        <v>1485</v>
      </c>
      <c r="E1625" s="64"/>
    </row>
    <row r="1626" spans="3:6">
      <c r="C1626" s="64">
        <v>1486</v>
      </c>
      <c r="D1626" s="64" t="s">
        <v>4246</v>
      </c>
      <c r="E1626" s="64" t="s">
        <v>4247</v>
      </c>
      <c r="F1626" s="64" t="s">
        <v>4248</v>
      </c>
    </row>
    <row r="1627" spans="3:6">
      <c r="C1627" s="64">
        <v>1487</v>
      </c>
      <c r="E1627" s="64"/>
    </row>
    <row r="1628" spans="3:6">
      <c r="C1628" s="64">
        <v>1488</v>
      </c>
      <c r="D1628" s="64" t="s">
        <v>4249</v>
      </c>
      <c r="E1628" s="64" t="s">
        <v>4250</v>
      </c>
      <c r="F1628" s="64" t="s">
        <v>4251</v>
      </c>
    </row>
    <row r="1629" spans="3:6">
      <c r="C1629" s="64">
        <v>1489</v>
      </c>
      <c r="E1629" s="64"/>
    </row>
    <row r="1630" spans="3:6">
      <c r="C1630" s="64">
        <v>1490</v>
      </c>
      <c r="D1630" s="64" t="s">
        <v>4252</v>
      </c>
      <c r="E1630" s="64" t="s">
        <v>4253</v>
      </c>
      <c r="F1630" s="64" t="s">
        <v>4254</v>
      </c>
    </row>
    <row r="1631" spans="3:6">
      <c r="C1631" s="64">
        <v>1491</v>
      </c>
      <c r="E1631" s="64"/>
    </row>
    <row r="1632" spans="3:6">
      <c r="C1632" s="64">
        <v>1492</v>
      </c>
      <c r="D1632" s="64" t="s">
        <v>4255</v>
      </c>
      <c r="E1632" s="64" t="s">
        <v>4256</v>
      </c>
      <c r="F1632" s="64" t="s">
        <v>4257</v>
      </c>
    </row>
    <row r="1633" spans="3:6">
      <c r="C1633" s="64">
        <v>1493</v>
      </c>
      <c r="E1633" s="64"/>
    </row>
    <row r="1634" spans="3:6">
      <c r="C1634" s="64">
        <v>1494</v>
      </c>
      <c r="D1634" s="64" t="s">
        <v>4258</v>
      </c>
      <c r="E1634" s="64" t="s">
        <v>4259</v>
      </c>
      <c r="F1634" s="64" t="s">
        <v>4260</v>
      </c>
    </row>
    <row r="1635" spans="3:6">
      <c r="C1635" s="64">
        <v>1495</v>
      </c>
      <c r="E1635" s="64"/>
    </row>
    <row r="1636" spans="3:6" ht="25.5">
      <c r="C1636" s="64">
        <v>1496</v>
      </c>
      <c r="D1636" s="64" t="s">
        <v>4261</v>
      </c>
      <c r="E1636" s="64" t="s">
        <v>4262</v>
      </c>
      <c r="F1636" s="64" t="s">
        <v>4263</v>
      </c>
    </row>
    <row r="1637" spans="3:6">
      <c r="C1637" s="64">
        <v>1497</v>
      </c>
      <c r="E1637" s="64"/>
    </row>
    <row r="1638" spans="3:6">
      <c r="C1638" s="64">
        <v>1498</v>
      </c>
      <c r="D1638" s="64" t="s">
        <v>4264</v>
      </c>
      <c r="E1638" s="64" t="s">
        <v>4265</v>
      </c>
      <c r="F1638" s="64" t="s">
        <v>4266</v>
      </c>
    </row>
    <row r="1639" spans="3:6">
      <c r="C1639" s="64">
        <v>1499</v>
      </c>
      <c r="E1639" s="64"/>
    </row>
    <row r="1640" spans="3:6">
      <c r="C1640" s="64">
        <v>1500</v>
      </c>
      <c r="D1640" s="64" t="s">
        <v>4267</v>
      </c>
      <c r="E1640" s="64" t="s">
        <v>4268</v>
      </c>
      <c r="F1640" s="64" t="s">
        <v>4269</v>
      </c>
    </row>
    <row r="1641" spans="3:6">
      <c r="C1641" s="64">
        <v>1501</v>
      </c>
      <c r="E1641" s="64"/>
      <c r="F1641" s="64" t="s">
        <v>4270</v>
      </c>
    </row>
    <row r="1642" spans="3:6">
      <c r="C1642" s="64">
        <v>1502</v>
      </c>
      <c r="D1642" s="64" t="s">
        <v>3876</v>
      </c>
      <c r="E1642" s="64" t="s">
        <v>4271</v>
      </c>
      <c r="F1642" s="64" t="s">
        <v>4272</v>
      </c>
    </row>
    <row r="1643" spans="3:6" ht="51">
      <c r="C1643" s="64">
        <v>1503</v>
      </c>
      <c r="D1643" s="64" t="s">
        <v>4273</v>
      </c>
      <c r="E1643" s="297" t="s">
        <v>4274</v>
      </c>
      <c r="F1643" s="64" t="s">
        <v>4275</v>
      </c>
    </row>
    <row r="1644" spans="3:6" ht="25.5">
      <c r="C1644" s="64">
        <v>1503.5</v>
      </c>
      <c r="D1644" s="64" t="s">
        <v>4276</v>
      </c>
      <c r="E1644" s="64" t="s">
        <v>4277</v>
      </c>
      <c r="F1644" s="64" t="s">
        <v>4278</v>
      </c>
    </row>
    <row r="1645" spans="3:6">
      <c r="C1645" s="64">
        <v>1504</v>
      </c>
      <c r="D1645" s="64" t="s">
        <v>4279</v>
      </c>
      <c r="E1645" s="64" t="s">
        <v>4280</v>
      </c>
      <c r="F1645" s="64" t="s">
        <v>4281</v>
      </c>
    </row>
    <row r="1646" spans="3:6" ht="38.25">
      <c r="C1646" s="64">
        <v>1505</v>
      </c>
      <c r="D1646" s="64" t="s">
        <v>4282</v>
      </c>
      <c r="E1646" s="64" t="s">
        <v>4283</v>
      </c>
      <c r="F1646" s="64" t="s">
        <v>4284</v>
      </c>
    </row>
    <row r="1647" spans="3:6">
      <c r="C1647" s="64">
        <v>1506</v>
      </c>
      <c r="D1647" s="64" t="s">
        <v>4285</v>
      </c>
      <c r="E1647" s="64" t="s">
        <v>4286</v>
      </c>
      <c r="F1647" s="64" t="s">
        <v>4287</v>
      </c>
    </row>
    <row r="1648" spans="3:6">
      <c r="C1648" s="64">
        <v>1507</v>
      </c>
      <c r="D1648" s="64" t="s">
        <v>4288</v>
      </c>
      <c r="E1648" s="64" t="s">
        <v>4289</v>
      </c>
      <c r="F1648" s="64" t="s">
        <v>4290</v>
      </c>
    </row>
    <row r="1649" spans="3:6">
      <c r="C1649" s="64">
        <v>1508</v>
      </c>
      <c r="D1649" s="64" t="s">
        <v>4291</v>
      </c>
      <c r="E1649" s="64" t="s">
        <v>4292</v>
      </c>
      <c r="F1649" s="64" t="s">
        <v>4291</v>
      </c>
    </row>
    <row r="1650" spans="3:6">
      <c r="C1650" s="64">
        <v>1509</v>
      </c>
      <c r="D1650" s="64" t="s">
        <v>4293</v>
      </c>
      <c r="E1650" s="64" t="s">
        <v>4294</v>
      </c>
      <c r="F1650" s="64" t="s">
        <v>4293</v>
      </c>
    </row>
    <row r="1651" spans="3:6">
      <c r="C1651" s="64">
        <v>1510</v>
      </c>
      <c r="D1651" s="64" t="s">
        <v>4295</v>
      </c>
      <c r="E1651" s="64" t="s">
        <v>4296</v>
      </c>
      <c r="F1651" s="64" t="s">
        <v>4295</v>
      </c>
    </row>
    <row r="1652" spans="3:6" ht="25.5">
      <c r="C1652" s="64">
        <v>1511</v>
      </c>
      <c r="D1652" s="64" t="s">
        <v>4297</v>
      </c>
      <c r="E1652" s="64" t="s">
        <v>4298</v>
      </c>
      <c r="F1652" s="64" t="s">
        <v>4299</v>
      </c>
    </row>
    <row r="1653" spans="3:6">
      <c r="C1653" s="64">
        <v>1512</v>
      </c>
      <c r="E1653" s="64"/>
    </row>
    <row r="1654" spans="3:6">
      <c r="C1654" s="64">
        <v>1513</v>
      </c>
      <c r="E1654" s="64"/>
    </row>
    <row r="1655" spans="3:6">
      <c r="C1655" s="64">
        <v>1514</v>
      </c>
      <c r="E1655" s="64"/>
    </row>
    <row r="1658" spans="3:6" ht="114.75">
      <c r="C1658" s="64">
        <v>1581</v>
      </c>
      <c r="D1658" s="64" t="s">
        <v>4300</v>
      </c>
      <c r="E1658" s="64" t="s">
        <v>4301</v>
      </c>
      <c r="F1658" s="187"/>
    </row>
    <row r="1659" spans="3:6" ht="63.75">
      <c r="C1659" s="64">
        <v>1582</v>
      </c>
      <c r="D1659" s="64" t="s">
        <v>4302</v>
      </c>
      <c r="E1659" s="64" t="s">
        <v>4303</v>
      </c>
      <c r="F1659" s="64" t="s">
        <v>4304</v>
      </c>
    </row>
    <row r="1660" spans="3:6" ht="25.5">
      <c r="C1660" s="64">
        <v>1583</v>
      </c>
      <c r="D1660" s="22" t="s">
        <v>4305</v>
      </c>
      <c r="E1660" s="22" t="s">
        <v>4306</v>
      </c>
      <c r="F1660" s="22" t="s">
        <v>4307</v>
      </c>
    </row>
    <row r="1661" spans="3:6">
      <c r="C1661" s="64">
        <v>1600</v>
      </c>
      <c r="D1661" s="64" t="s">
        <v>4308</v>
      </c>
      <c r="E1661" s="64" t="s">
        <v>4309</v>
      </c>
      <c r="F1661" s="64" t="s">
        <v>4308</v>
      </c>
    </row>
    <row r="1662" spans="3:6" ht="12.75" customHeight="1">
      <c r="C1662" s="64">
        <v>1601</v>
      </c>
      <c r="D1662" s="64" t="s">
        <v>4310</v>
      </c>
      <c r="E1662" s="64" t="s">
        <v>4311</v>
      </c>
      <c r="F1662" s="64" t="s">
        <v>4312</v>
      </c>
    </row>
    <row r="1663" spans="3:6" ht="25.5">
      <c r="C1663" s="64">
        <v>1602</v>
      </c>
      <c r="D1663" s="283" t="s">
        <v>4313</v>
      </c>
      <c r="E1663" s="64" t="s">
        <v>4314</v>
      </c>
      <c r="F1663" s="64" t="s">
        <v>4315</v>
      </c>
    </row>
    <row r="1664" spans="3:6" ht="25.5">
      <c r="C1664" s="64">
        <v>1603</v>
      </c>
      <c r="D1664" s="283" t="s">
        <v>4316</v>
      </c>
      <c r="E1664" s="64" t="s">
        <v>4317</v>
      </c>
      <c r="F1664" s="64" t="s">
        <v>4318</v>
      </c>
    </row>
    <row r="1665" spans="3:6">
      <c r="C1665" s="64">
        <v>1604</v>
      </c>
      <c r="E1665" s="64"/>
    </row>
    <row r="1666" spans="3:6">
      <c r="C1666" s="64">
        <v>1605</v>
      </c>
      <c r="E1666" s="64"/>
    </row>
    <row r="1667" spans="3:6">
      <c r="C1667" s="64">
        <v>1606</v>
      </c>
      <c r="E1667" s="64"/>
    </row>
    <row r="1668" spans="3:6">
      <c r="C1668" s="64">
        <v>1607</v>
      </c>
      <c r="D1668" s="297" t="s">
        <v>4319</v>
      </c>
      <c r="E1668" s="297" t="s">
        <v>4320</v>
      </c>
      <c r="F1668" s="297" t="s">
        <v>4321</v>
      </c>
    </row>
    <row r="1669" spans="3:6">
      <c r="C1669" s="64">
        <v>1608</v>
      </c>
      <c r="D1669" s="300" t="s">
        <v>4322</v>
      </c>
      <c r="E1669" s="300" t="s">
        <v>4323</v>
      </c>
      <c r="F1669" s="300" t="s">
        <v>4324</v>
      </c>
    </row>
    <row r="1670" spans="3:6">
      <c r="C1670" s="64">
        <v>1609</v>
      </c>
      <c r="D1670" s="64" t="s">
        <v>4325</v>
      </c>
      <c r="E1670" s="64" t="s">
        <v>4326</v>
      </c>
      <c r="F1670" s="64" t="s">
        <v>4327</v>
      </c>
    </row>
    <row r="1671" spans="3:6" ht="86.25" customHeight="1">
      <c r="C1671" s="64">
        <v>1610</v>
      </c>
      <c r="D1671" s="64" t="s">
        <v>4328</v>
      </c>
      <c r="E1671" s="64" t="s">
        <v>4329</v>
      </c>
      <c r="F1671" s="64" t="s">
        <v>4330</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4331</v>
      </c>
      <c r="E1677" s="64"/>
    </row>
    <row r="1678" spans="3:6">
      <c r="C1678" s="64">
        <v>1617</v>
      </c>
      <c r="E1678" s="64"/>
    </row>
    <row r="1679" spans="3:6">
      <c r="C1679" s="64">
        <v>1618</v>
      </c>
      <c r="E1679" s="64"/>
    </row>
    <row r="1680" spans="3:6" ht="39">
      <c r="C1680" s="64">
        <v>1619</v>
      </c>
      <c r="D1680" s="215" t="s">
        <v>4332</v>
      </c>
      <c r="E1680" s="215" t="s">
        <v>2100</v>
      </c>
      <c r="F1680" s="215" t="s">
        <v>2101</v>
      </c>
    </row>
    <row r="1681" spans="3:6" ht="25.5">
      <c r="C1681" s="64">
        <v>1676</v>
      </c>
      <c r="D1681" s="64" t="s">
        <v>4333</v>
      </c>
      <c r="E1681" s="283" t="s">
        <v>4334</v>
      </c>
      <c r="F1681" s="64" t="s">
        <v>4335</v>
      </c>
    </row>
    <row r="1682" spans="3:6" ht="38.25">
      <c r="C1682" s="64">
        <v>1677</v>
      </c>
      <c r="D1682" s="64" t="s">
        <v>4336</v>
      </c>
      <c r="E1682" s="64" t="s">
        <v>4337</v>
      </c>
      <c r="F1682" s="64" t="s">
        <v>4338</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4339</v>
      </c>
      <c r="E1688" s="64" t="s">
        <v>4339</v>
      </c>
      <c r="F1688" s="283" t="s">
        <v>4339</v>
      </c>
    </row>
    <row r="1689" spans="3:6" ht="25.5">
      <c r="C1689" s="64">
        <v>1684</v>
      </c>
      <c r="D1689" s="64" t="s">
        <v>4340</v>
      </c>
      <c r="E1689" s="64" t="s">
        <v>4340</v>
      </c>
      <c r="F1689" s="64" t="s">
        <v>4340</v>
      </c>
    </row>
    <row r="1690" spans="3:6" ht="25.5">
      <c r="C1690" s="64">
        <v>1685</v>
      </c>
      <c r="D1690" s="64" t="s">
        <v>4341</v>
      </c>
      <c r="E1690" s="64" t="s">
        <v>4341</v>
      </c>
      <c r="F1690" s="64" t="s">
        <v>4341</v>
      </c>
    </row>
    <row r="1691" spans="3:6" ht="25.5">
      <c r="C1691" s="64">
        <v>1686</v>
      </c>
      <c r="D1691" s="64" t="s">
        <v>4342</v>
      </c>
      <c r="E1691" s="64" t="s">
        <v>4342</v>
      </c>
      <c r="F1691" s="64" t="s">
        <v>4342</v>
      </c>
    </row>
    <row r="1692" spans="3:6" ht="25.5">
      <c r="C1692" s="64">
        <v>1687</v>
      </c>
      <c r="D1692" s="64" t="s">
        <v>4343</v>
      </c>
      <c r="E1692" s="64" t="s">
        <v>4343</v>
      </c>
      <c r="F1692" s="64" t="s">
        <v>4343</v>
      </c>
    </row>
    <row r="1693" spans="3:6">
      <c r="C1693" s="64">
        <v>1688</v>
      </c>
      <c r="D1693" s="283" t="s">
        <v>119</v>
      </c>
      <c r="E1693" s="283" t="s">
        <v>119</v>
      </c>
      <c r="F1693" s="64" t="s">
        <v>119</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4344</v>
      </c>
      <c r="E1698" s="64" t="s">
        <v>4345</v>
      </c>
      <c r="F1698" s="64" t="s">
        <v>4346</v>
      </c>
    </row>
    <row r="1699" spans="3:6">
      <c r="C1699" s="64">
        <v>1694</v>
      </c>
      <c r="E1699" s="64"/>
    </row>
    <row r="1700" spans="3:6">
      <c r="C1700" s="64">
        <v>1695</v>
      </c>
      <c r="D1700" s="57" t="s">
        <v>4347</v>
      </c>
      <c r="E1700" s="64" t="s">
        <v>4348</v>
      </c>
      <c r="F1700" s="64" t="s">
        <v>4349</v>
      </c>
    </row>
    <row r="1701" spans="3:6">
      <c r="C1701" s="64">
        <v>1696</v>
      </c>
      <c r="D1701" s="57" t="s">
        <v>4350</v>
      </c>
      <c r="E1701" s="64" t="s">
        <v>4351</v>
      </c>
      <c r="F1701" s="64" t="s">
        <v>4352</v>
      </c>
    </row>
    <row r="1702" spans="3:6">
      <c r="C1702" s="64">
        <v>1697</v>
      </c>
      <c r="D1702" s="277" t="s">
        <v>4353</v>
      </c>
      <c r="E1702" s="64" t="s">
        <v>4354</v>
      </c>
      <c r="F1702" s="64" t="s">
        <v>4355</v>
      </c>
    </row>
    <row r="1703" spans="3:6">
      <c r="C1703" s="64">
        <v>1698</v>
      </c>
      <c r="D1703" s="277" t="s">
        <v>4356</v>
      </c>
      <c r="E1703" s="64" t="s">
        <v>4357</v>
      </c>
      <c r="F1703" s="64" t="s">
        <v>4358</v>
      </c>
    </row>
    <row r="1704" spans="3:6">
      <c r="C1704" s="64">
        <v>1699</v>
      </c>
      <c r="D1704" s="277" t="s">
        <v>4359</v>
      </c>
      <c r="E1704" s="64" t="s">
        <v>4360</v>
      </c>
      <c r="F1704" s="64" t="s">
        <v>4361</v>
      </c>
    </row>
    <row r="1705" spans="3:6">
      <c r="C1705" s="64">
        <v>1700</v>
      </c>
      <c r="D1705" s="277" t="s">
        <v>4362</v>
      </c>
      <c r="E1705" s="64" t="s">
        <v>4363</v>
      </c>
      <c r="F1705" s="64" t="s">
        <v>4364</v>
      </c>
    </row>
    <row r="1706" spans="3:6">
      <c r="C1706" s="64">
        <v>1701</v>
      </c>
      <c r="D1706" s="277" t="s">
        <v>4365</v>
      </c>
      <c r="E1706" s="64" t="s">
        <v>4366</v>
      </c>
      <c r="F1706" s="64" t="s">
        <v>4367</v>
      </c>
    </row>
    <row r="1707" spans="3:6">
      <c r="C1707" s="64">
        <v>1702</v>
      </c>
      <c r="D1707" s="277" t="s">
        <v>4368</v>
      </c>
      <c r="E1707" s="64" t="s">
        <v>4369</v>
      </c>
      <c r="F1707" s="64" t="s">
        <v>4370</v>
      </c>
    </row>
    <row r="1708" spans="3:6">
      <c r="C1708" s="64">
        <v>1703</v>
      </c>
      <c r="D1708" s="277" t="s">
        <v>479</v>
      </c>
      <c r="E1708" s="64" t="s">
        <v>479</v>
      </c>
      <c r="F1708" s="64" t="s">
        <v>4371</v>
      </c>
    </row>
    <row r="1709" spans="3:6">
      <c r="C1709" s="64">
        <v>1704</v>
      </c>
      <c r="D1709" s="277" t="s">
        <v>4372</v>
      </c>
      <c r="E1709" s="64" t="s">
        <v>4372</v>
      </c>
      <c r="F1709" s="64" t="s">
        <v>4373</v>
      </c>
    </row>
    <row r="1710" spans="3:6">
      <c r="C1710" s="64">
        <v>1705</v>
      </c>
      <c r="D1710" s="277" t="s">
        <v>4374</v>
      </c>
      <c r="E1710" s="64" t="s">
        <v>4375</v>
      </c>
      <c r="F1710" s="64" t="s">
        <v>4376</v>
      </c>
    </row>
    <row r="1711" spans="3:6">
      <c r="C1711" s="64">
        <v>1706</v>
      </c>
      <c r="D1711" s="57" t="s">
        <v>4377</v>
      </c>
      <c r="E1711" s="64" t="s">
        <v>4378</v>
      </c>
      <c r="F1711" s="64" t="s">
        <v>4379</v>
      </c>
    </row>
    <row r="1712" spans="3:6">
      <c r="C1712" s="64">
        <v>1707</v>
      </c>
      <c r="E1712" s="64"/>
    </row>
    <row r="1713" spans="3:6">
      <c r="C1713" s="64">
        <v>1708</v>
      </c>
      <c r="D1713" s="64" t="s">
        <v>4380</v>
      </c>
      <c r="E1713" s="64" t="s">
        <v>4381</v>
      </c>
      <c r="F1713" s="64" t="s">
        <v>4382</v>
      </c>
    </row>
    <row r="1714" spans="3:6">
      <c r="C1714" s="64">
        <v>1709</v>
      </c>
      <c r="E1714" s="64"/>
    </row>
    <row r="1715" spans="3:6">
      <c r="C1715" s="64">
        <v>1710</v>
      </c>
      <c r="D1715" s="64" t="s">
        <v>4383</v>
      </c>
      <c r="E1715" s="64" t="s">
        <v>2051</v>
      </c>
      <c r="F1715" s="64" t="s">
        <v>4383</v>
      </c>
    </row>
    <row r="1716" spans="3:6">
      <c r="C1716" s="64">
        <v>1711</v>
      </c>
      <c r="D1716" s="64" t="s">
        <v>4384</v>
      </c>
      <c r="E1716" s="64" t="s">
        <v>4385</v>
      </c>
      <c r="F1716" s="64" t="s">
        <v>4384</v>
      </c>
    </row>
    <row r="1717" spans="3:6">
      <c r="C1717" s="64">
        <v>1712</v>
      </c>
      <c r="D1717" s="64" t="s">
        <v>3290</v>
      </c>
      <c r="E1717" s="64" t="s">
        <v>4386</v>
      </c>
      <c r="F1717" s="64" t="s">
        <v>3290</v>
      </c>
    </row>
    <row r="1718" spans="3:6">
      <c r="C1718" s="64">
        <v>1713</v>
      </c>
      <c r="D1718" s="64" t="s">
        <v>4387</v>
      </c>
      <c r="E1718" s="64" t="s">
        <v>4388</v>
      </c>
      <c r="F1718" s="64" t="s">
        <v>4389</v>
      </c>
    </row>
    <row r="1719" spans="3:6">
      <c r="C1719" s="64">
        <v>1714</v>
      </c>
      <c r="E1719" s="64"/>
    </row>
    <row r="1720" spans="3:6">
      <c r="C1720" s="64">
        <v>1715</v>
      </c>
      <c r="E1720" s="64"/>
    </row>
    <row r="1721" spans="3:6">
      <c r="C1721" s="64">
        <v>1716</v>
      </c>
      <c r="D1721" s="64" t="s">
        <v>326</v>
      </c>
      <c r="E1721" s="64" t="s">
        <v>4390</v>
      </c>
      <c r="F1721" s="64" t="s">
        <v>4390</v>
      </c>
    </row>
    <row r="1722" spans="3:6">
      <c r="C1722" s="64">
        <v>1717</v>
      </c>
      <c r="D1722" s="64" t="s">
        <v>626</v>
      </c>
      <c r="E1722" s="64" t="s">
        <v>4391</v>
      </c>
      <c r="F1722" s="64" t="s">
        <v>4392</v>
      </c>
    </row>
    <row r="1723" spans="3:6">
      <c r="C1723" s="64">
        <v>1718</v>
      </c>
      <c r="D1723" s="64" t="s">
        <v>1182</v>
      </c>
      <c r="E1723" s="297" t="s">
        <v>4393</v>
      </c>
      <c r="F1723" s="64" t="s">
        <v>4394</v>
      </c>
    </row>
    <row r="1724" spans="3:6">
      <c r="C1724" s="64">
        <v>1719</v>
      </c>
      <c r="D1724" s="64" t="s">
        <v>324</v>
      </c>
      <c r="E1724" s="64" t="s">
        <v>4395</v>
      </c>
      <c r="F1724" s="64" t="s">
        <v>4396</v>
      </c>
    </row>
    <row r="1725" spans="3:6">
      <c r="C1725" s="64">
        <v>1720</v>
      </c>
      <c r="E1725" s="64"/>
    </row>
    <row r="1726" spans="3:6">
      <c r="C1726" s="64">
        <v>1721</v>
      </c>
      <c r="E1726" s="64"/>
    </row>
    <row r="1727" spans="3:6">
      <c r="C1727" s="64">
        <v>1722</v>
      </c>
      <c r="E1727" s="64"/>
    </row>
    <row r="1728" spans="3:6" ht="25.5">
      <c r="C1728" s="64">
        <v>1723</v>
      </c>
      <c r="D1728" s="64" t="s">
        <v>4333</v>
      </c>
      <c r="E1728" s="64" t="s">
        <v>4397</v>
      </c>
      <c r="F1728" s="64" t="s">
        <v>4335</v>
      </c>
    </row>
    <row r="1729" spans="3:6">
      <c r="C1729" s="64">
        <v>1724</v>
      </c>
      <c r="E1729" s="64"/>
    </row>
    <row r="1730" spans="3:6">
      <c r="C1730" s="64">
        <v>1725</v>
      </c>
      <c r="E1730" s="64"/>
    </row>
    <row r="1731" spans="3:6">
      <c r="C1731" s="64">
        <v>1726</v>
      </c>
      <c r="E1731" s="64"/>
    </row>
    <row r="1732" spans="3:6">
      <c r="C1732" s="64">
        <v>1727</v>
      </c>
      <c r="D1732" s="297" t="s">
        <v>588</v>
      </c>
      <c r="E1732" s="297" t="s">
        <v>4398</v>
      </c>
      <c r="F1732" s="297" t="s">
        <v>4399</v>
      </c>
    </row>
    <row r="1733" spans="3:6">
      <c r="C1733" s="64">
        <v>1728</v>
      </c>
      <c r="D1733" s="297" t="s">
        <v>616</v>
      </c>
      <c r="E1733" s="297" t="s">
        <v>4400</v>
      </c>
      <c r="F1733" s="297" t="s">
        <v>4401</v>
      </c>
    </row>
    <row r="1734" spans="3:6">
      <c r="C1734" s="64">
        <v>1729</v>
      </c>
      <c r="D1734" s="297" t="s">
        <v>624</v>
      </c>
      <c r="E1734" s="297" t="s">
        <v>4402</v>
      </c>
      <c r="F1734" s="297" t="s">
        <v>4403</v>
      </c>
    </row>
    <row r="1735" spans="3:6">
      <c r="C1735" s="64">
        <v>1730</v>
      </c>
      <c r="D1735" s="297" t="s">
        <v>1552</v>
      </c>
      <c r="E1735" s="297" t="s">
        <v>4404</v>
      </c>
      <c r="F1735" s="297" t="s">
        <v>4405</v>
      </c>
    </row>
    <row r="1736" spans="3:6">
      <c r="C1736" s="64">
        <v>1731</v>
      </c>
      <c r="D1736" s="297" t="s">
        <v>626</v>
      </c>
      <c r="E1736" s="297" t="s">
        <v>4391</v>
      </c>
      <c r="F1736" s="297" t="s">
        <v>4392</v>
      </c>
    </row>
    <row r="1737" spans="3:6">
      <c r="C1737" s="64">
        <v>1732</v>
      </c>
      <c r="D1737" s="297" t="s">
        <v>4406</v>
      </c>
      <c r="E1737" s="297" t="s">
        <v>4407</v>
      </c>
      <c r="F1737" s="297" t="s">
        <v>4408</v>
      </c>
    </row>
    <row r="1738" spans="3:6">
      <c r="C1738" s="64">
        <v>1733</v>
      </c>
      <c r="D1738" s="297" t="s">
        <v>1553</v>
      </c>
      <c r="E1738" s="297" t="s">
        <v>4409</v>
      </c>
      <c r="F1738" s="297" t="s">
        <v>4410</v>
      </c>
    </row>
    <row r="1739" spans="3:6">
      <c r="C1739" s="64">
        <v>1734</v>
      </c>
      <c r="D1739" s="64" t="s">
        <v>594</v>
      </c>
      <c r="E1739" s="64" t="s">
        <v>4411</v>
      </c>
      <c r="F1739" s="64" t="s">
        <v>594</v>
      </c>
    </row>
    <row r="1740" spans="3:6">
      <c r="C1740" s="64">
        <v>1735</v>
      </c>
      <c r="D1740" s="64" t="s">
        <v>612</v>
      </c>
      <c r="E1740" s="64" t="s">
        <v>4412</v>
      </c>
      <c r="F1740" s="64" t="s">
        <v>4413</v>
      </c>
    </row>
    <row r="1741" spans="3:6">
      <c r="C1741" s="64">
        <v>1736</v>
      </c>
      <c r="D1741" s="64" t="s">
        <v>614</v>
      </c>
      <c r="E1741" s="64" t="s">
        <v>4414</v>
      </c>
      <c r="F1741" s="64" t="s">
        <v>4415</v>
      </c>
    </row>
    <row r="1742" spans="3:6">
      <c r="C1742" s="64">
        <v>1737</v>
      </c>
      <c r="D1742" s="64" t="s">
        <v>584</v>
      </c>
      <c r="E1742" s="64" t="s">
        <v>4416</v>
      </c>
      <c r="F1742" s="64" t="s">
        <v>584</v>
      </c>
    </row>
    <row r="1743" spans="3:6">
      <c r="C1743" s="64">
        <v>1738</v>
      </c>
      <c r="D1743" s="64" t="s">
        <v>586</v>
      </c>
      <c r="E1743" s="64" t="s">
        <v>4417</v>
      </c>
      <c r="F1743" s="64" t="s">
        <v>4418</v>
      </c>
    </row>
    <row r="1744" spans="3:6">
      <c r="C1744" s="64">
        <v>1739</v>
      </c>
      <c r="D1744" s="64" t="s">
        <v>637</v>
      </c>
      <c r="E1744" s="64" t="s">
        <v>637</v>
      </c>
      <c r="F1744" s="64" t="s">
        <v>637</v>
      </c>
    </row>
    <row r="1745" spans="3:6">
      <c r="C1745" s="64">
        <v>1740</v>
      </c>
      <c r="D1745" s="64" t="s">
        <v>618</v>
      </c>
      <c r="E1745" s="64" t="s">
        <v>618</v>
      </c>
      <c r="F1745" s="64" t="s">
        <v>618</v>
      </c>
    </row>
    <row r="1746" spans="3:6">
      <c r="C1746" s="64">
        <v>1741</v>
      </c>
      <c r="D1746" s="64" t="s">
        <v>628</v>
      </c>
      <c r="E1746" s="64" t="s">
        <v>4419</v>
      </c>
      <c r="F1746" s="64" t="s">
        <v>4420</v>
      </c>
    </row>
    <row r="1747" spans="3:6">
      <c r="C1747" s="64">
        <v>1742</v>
      </c>
      <c r="D1747" s="64" t="s">
        <v>4421</v>
      </c>
      <c r="E1747" s="64" t="s">
        <v>4421</v>
      </c>
      <c r="F1747" s="64" t="s">
        <v>4421</v>
      </c>
    </row>
    <row r="1748" spans="3:6">
      <c r="C1748" s="64">
        <v>1743</v>
      </c>
      <c r="D1748" s="64" t="s">
        <v>4422</v>
      </c>
      <c r="E1748" s="64" t="s">
        <v>4423</v>
      </c>
      <c r="F1748" s="64" t="s">
        <v>4422</v>
      </c>
    </row>
    <row r="1749" spans="3:6">
      <c r="C1749" s="64">
        <v>1744</v>
      </c>
      <c r="D1749" s="64" t="s">
        <v>4424</v>
      </c>
      <c r="E1749" s="64" t="s">
        <v>4425</v>
      </c>
      <c r="F1749" s="64" t="s">
        <v>4424</v>
      </c>
    </row>
    <row r="1750" spans="3:6">
      <c r="C1750" s="64">
        <v>1745</v>
      </c>
      <c r="D1750" s="64" t="s">
        <v>4426</v>
      </c>
      <c r="E1750" s="64" t="s">
        <v>4427</v>
      </c>
      <c r="F1750" s="64" t="s">
        <v>4428</v>
      </c>
    </row>
    <row r="1751" spans="3:6">
      <c r="C1751" s="64">
        <v>1746</v>
      </c>
      <c r="D1751" s="64" t="s">
        <v>4429</v>
      </c>
      <c r="E1751" s="64" t="s">
        <v>4430</v>
      </c>
      <c r="F1751" s="64" t="s">
        <v>4431</v>
      </c>
    </row>
    <row r="1752" spans="3:6">
      <c r="C1752" s="64">
        <v>1747</v>
      </c>
      <c r="D1752" s="64" t="s">
        <v>4432</v>
      </c>
      <c r="E1752" s="64" t="s">
        <v>4432</v>
      </c>
      <c r="F1752" s="64" t="s">
        <v>4433</v>
      </c>
    </row>
    <row r="1753" spans="3:6">
      <c r="C1753" s="64">
        <v>1748</v>
      </c>
      <c r="D1753" s="64" t="s">
        <v>4434</v>
      </c>
      <c r="E1753" s="64" t="s">
        <v>4434</v>
      </c>
      <c r="F1753" s="64" t="s">
        <v>4435</v>
      </c>
    </row>
    <row r="1754" spans="3:6">
      <c r="C1754" s="64">
        <v>1749</v>
      </c>
      <c r="D1754" s="64" t="s">
        <v>4436</v>
      </c>
      <c r="E1754" s="64" t="s">
        <v>4437</v>
      </c>
      <c r="F1754" s="64" t="s">
        <v>4438</v>
      </c>
    </row>
    <row r="1755" spans="3:6">
      <c r="C1755" s="64">
        <v>1750</v>
      </c>
      <c r="D1755" s="64" t="s">
        <v>4439</v>
      </c>
      <c r="E1755" s="64" t="s">
        <v>4440</v>
      </c>
      <c r="F1755" s="64" t="s">
        <v>4439</v>
      </c>
    </row>
    <row r="1756" spans="3:6">
      <c r="C1756" s="64">
        <v>1751</v>
      </c>
      <c r="D1756" s="64" t="s">
        <v>316</v>
      </c>
      <c r="E1756" s="64" t="s">
        <v>4441</v>
      </c>
      <c r="F1756" s="64" t="s">
        <v>4442</v>
      </c>
    </row>
    <row r="1757" spans="3:6">
      <c r="C1757" s="64">
        <v>1752</v>
      </c>
      <c r="D1757" s="64" t="s">
        <v>4443</v>
      </c>
      <c r="E1757" s="64" t="s">
        <v>4444</v>
      </c>
      <c r="F1757" s="64" t="s">
        <v>4445</v>
      </c>
    </row>
    <row r="1758" spans="3:6">
      <c r="C1758" s="64">
        <v>1753</v>
      </c>
      <c r="D1758" s="64" t="s">
        <v>4446</v>
      </c>
      <c r="E1758" s="64" t="s">
        <v>4446</v>
      </c>
      <c r="F1758" s="64" t="s">
        <v>4446</v>
      </c>
    </row>
    <row r="1759" spans="3:6">
      <c r="C1759" s="64">
        <v>1754</v>
      </c>
      <c r="D1759" s="64" t="s">
        <v>4447</v>
      </c>
      <c r="E1759" s="64" t="s">
        <v>4448</v>
      </c>
      <c r="F1759" s="64" t="s">
        <v>4449</v>
      </c>
    </row>
    <row r="1760" spans="3:6">
      <c r="C1760" s="64">
        <v>1755</v>
      </c>
      <c r="D1760" s="64" t="s">
        <v>4450</v>
      </c>
      <c r="E1760" s="64" t="s">
        <v>4450</v>
      </c>
      <c r="F1760" s="64" t="s">
        <v>4451</v>
      </c>
    </row>
    <row r="1761" spans="3:6">
      <c r="C1761" s="297">
        <v>1756</v>
      </c>
      <c r="D1761" s="300" t="s">
        <v>4452</v>
      </c>
      <c r="E1761" s="297"/>
      <c r="F1761" s="300" t="s">
        <v>4453</v>
      </c>
    </row>
    <row r="1762" spans="3:6">
      <c r="C1762" s="297">
        <v>1757</v>
      </c>
      <c r="D1762" s="297"/>
      <c r="E1762" s="297"/>
      <c r="F1762" s="297"/>
    </row>
    <row r="1763" spans="3:6">
      <c r="C1763" s="297">
        <v>1758</v>
      </c>
      <c r="D1763" s="297"/>
      <c r="E1763" s="297"/>
      <c r="F1763" s="297"/>
    </row>
    <row r="1764" spans="3:6" ht="25.5">
      <c r="C1764" s="297">
        <v>1759</v>
      </c>
      <c r="D1764" s="302" t="s">
        <v>3925</v>
      </c>
      <c r="E1764" s="302" t="s">
        <v>3926</v>
      </c>
      <c r="F1764" s="302" t="s">
        <v>3927</v>
      </c>
    </row>
    <row r="1765" spans="3:6">
      <c r="C1765" s="297">
        <v>1760</v>
      </c>
      <c r="D1765" s="297"/>
      <c r="E1765" s="297"/>
      <c r="F1765" s="297"/>
    </row>
    <row r="1766" spans="3:6" ht="25.5">
      <c r="C1766" s="297">
        <v>1761</v>
      </c>
      <c r="D1766" s="297" t="s">
        <v>4454</v>
      </c>
      <c r="E1766" s="297" t="s">
        <v>4455</v>
      </c>
      <c r="F1766" s="300" t="s">
        <v>4456</v>
      </c>
    </row>
    <row r="1767" spans="3:6">
      <c r="C1767" s="297">
        <v>1762</v>
      </c>
      <c r="D1767" s="297"/>
      <c r="E1767" s="297"/>
      <c r="F1767" s="297"/>
    </row>
    <row r="1768" spans="3:6">
      <c r="C1768" s="297">
        <v>1763</v>
      </c>
      <c r="D1768" s="297" t="s">
        <v>4457</v>
      </c>
      <c r="E1768" s="297" t="s">
        <v>4458</v>
      </c>
      <c r="F1768" s="300" t="s">
        <v>4459</v>
      </c>
    </row>
    <row r="1769" spans="3:6">
      <c r="C1769" s="297">
        <v>1764</v>
      </c>
      <c r="D1769" s="297" t="s">
        <v>4460</v>
      </c>
      <c r="E1769" s="297" t="s">
        <v>4461</v>
      </c>
      <c r="F1769" s="300" t="s">
        <v>4462</v>
      </c>
    </row>
    <row r="1770" spans="3:6">
      <c r="C1770" s="297">
        <v>1765</v>
      </c>
      <c r="D1770" s="297" t="s">
        <v>3664</v>
      </c>
      <c r="E1770" s="297" t="s">
        <v>3665</v>
      </c>
      <c r="F1770" s="297" t="s">
        <v>3664</v>
      </c>
    </row>
    <row r="1771" spans="3:6" ht="25.5">
      <c r="C1771" s="297">
        <v>1766</v>
      </c>
      <c r="D1771" s="300" t="s">
        <v>4463</v>
      </c>
      <c r="E1771" s="297" t="s">
        <v>4464</v>
      </c>
      <c r="F1771" s="300" t="s">
        <v>4465</v>
      </c>
    </row>
    <row r="1772" spans="3:6">
      <c r="C1772" s="297">
        <v>1767</v>
      </c>
      <c r="D1772" s="300" t="s">
        <v>4466</v>
      </c>
      <c r="E1772" s="297" t="s">
        <v>4467</v>
      </c>
      <c r="F1772" s="300" t="s">
        <v>4468</v>
      </c>
    </row>
    <row r="1773" spans="3:6">
      <c r="C1773" s="297">
        <v>1768</v>
      </c>
      <c r="D1773" s="297" t="s">
        <v>4469</v>
      </c>
      <c r="E1773" s="297" t="s">
        <v>4470</v>
      </c>
      <c r="F1773" s="300" t="s">
        <v>4471</v>
      </c>
    </row>
    <row r="1774" spans="3:6" ht="38.25">
      <c r="C1774" s="297">
        <v>1769</v>
      </c>
      <c r="D1774" s="297" t="s">
        <v>4472</v>
      </c>
      <c r="E1774" s="297" t="s">
        <v>4473</v>
      </c>
      <c r="F1774" s="300" t="s">
        <v>4474</v>
      </c>
    </row>
    <row r="1775" spans="3:6">
      <c r="C1775" s="297">
        <v>1770</v>
      </c>
      <c r="D1775" s="297"/>
      <c r="E1775" s="297"/>
      <c r="F1775" s="297"/>
    </row>
    <row r="1776" spans="3:6">
      <c r="C1776" s="297">
        <v>1771</v>
      </c>
      <c r="D1776" s="297"/>
      <c r="E1776" s="297"/>
      <c r="F1776" s="297"/>
    </row>
    <row r="1777" spans="3:6">
      <c r="C1777" s="297">
        <v>1772</v>
      </c>
      <c r="D1777" s="302" t="s">
        <v>2385</v>
      </c>
      <c r="E1777" s="302" t="s">
        <v>2386</v>
      </c>
      <c r="F1777" s="302" t="s">
        <v>2387</v>
      </c>
    </row>
    <row r="1778" spans="3:6">
      <c r="C1778" s="297">
        <v>1773</v>
      </c>
      <c r="D1778" s="297"/>
      <c r="E1778" s="297"/>
      <c r="F1778" s="297"/>
    </row>
    <row r="1779" spans="3:6">
      <c r="C1779" s="297">
        <v>1774</v>
      </c>
      <c r="D1779" s="297" t="s">
        <v>4475</v>
      </c>
      <c r="E1779" s="297" t="s">
        <v>4475</v>
      </c>
      <c r="F1779" s="297" t="s">
        <v>4475</v>
      </c>
    </row>
    <row r="1780" spans="3:6">
      <c r="C1780" s="297">
        <v>1775</v>
      </c>
      <c r="D1780" s="297" t="s">
        <v>4476</v>
      </c>
      <c r="E1780" s="297" t="s">
        <v>4476</v>
      </c>
      <c r="F1780" s="297" t="s">
        <v>4476</v>
      </c>
    </row>
    <row r="1781" spans="3:6">
      <c r="C1781" s="297">
        <v>1776</v>
      </c>
      <c r="D1781" s="297" t="s">
        <v>4477</v>
      </c>
      <c r="E1781" s="297" t="s">
        <v>4477</v>
      </c>
      <c r="F1781" s="297" t="s">
        <v>4477</v>
      </c>
    </row>
    <row r="1782" spans="3:6">
      <c r="C1782" s="297">
        <v>1777</v>
      </c>
      <c r="D1782" s="297" t="s">
        <v>4478</v>
      </c>
      <c r="E1782" s="297" t="s">
        <v>4478</v>
      </c>
      <c r="F1782" s="297" t="s">
        <v>4478</v>
      </c>
    </row>
    <row r="1783" spans="3:6">
      <c r="C1783" s="297">
        <v>1778</v>
      </c>
      <c r="D1783" s="297" t="s">
        <v>4479</v>
      </c>
      <c r="E1783" s="297" t="s">
        <v>4479</v>
      </c>
      <c r="F1783" s="297" t="s">
        <v>4479</v>
      </c>
    </row>
    <row r="1784" spans="3:6">
      <c r="C1784" s="297">
        <v>1779</v>
      </c>
      <c r="D1784" s="297" t="s">
        <v>4480</v>
      </c>
      <c r="E1784" s="297" t="s">
        <v>4480</v>
      </c>
      <c r="F1784" s="297" t="s">
        <v>4480</v>
      </c>
    </row>
    <row r="1785" spans="3:6">
      <c r="C1785" s="297">
        <v>1780</v>
      </c>
      <c r="D1785" s="297" t="s">
        <v>4481</v>
      </c>
      <c r="E1785" s="297" t="s">
        <v>4481</v>
      </c>
      <c r="F1785" s="297" t="s">
        <v>4481</v>
      </c>
    </row>
    <row r="1786" spans="3:6">
      <c r="C1786" s="297">
        <v>1781</v>
      </c>
      <c r="D1786" s="297" t="s">
        <v>4482</v>
      </c>
      <c r="E1786" s="297" t="s">
        <v>4482</v>
      </c>
      <c r="F1786" s="297" t="s">
        <v>4482</v>
      </c>
    </row>
    <row r="1787" spans="3:6">
      <c r="C1787" s="297">
        <v>1782</v>
      </c>
      <c r="D1787" s="297"/>
      <c r="E1787" s="297"/>
      <c r="F1787" s="297"/>
    </row>
    <row r="1788" spans="3:6">
      <c r="C1788" s="297">
        <v>1783</v>
      </c>
      <c r="D1788" s="297"/>
      <c r="E1788" s="297"/>
      <c r="F1788" s="297"/>
    </row>
    <row r="1789" spans="3:6">
      <c r="C1789" s="297">
        <v>1784</v>
      </c>
      <c r="D1789" s="302" t="s">
        <v>2753</v>
      </c>
      <c r="E1789" s="302" t="s">
        <v>2753</v>
      </c>
      <c r="F1789" s="302" t="s">
        <v>2753</v>
      </c>
    </row>
    <row r="1790" spans="3:6">
      <c r="C1790" s="297">
        <v>1785</v>
      </c>
      <c r="D1790" s="297"/>
      <c r="E1790" s="297"/>
      <c r="F1790" s="297"/>
    </row>
    <row r="1791" spans="3:6">
      <c r="C1791" s="297">
        <v>1786</v>
      </c>
      <c r="D1791" s="297" t="s">
        <v>2883</v>
      </c>
      <c r="E1791" s="297" t="s">
        <v>2884</v>
      </c>
      <c r="F1791" s="300" t="s">
        <v>4483</v>
      </c>
    </row>
    <row r="1792" spans="3:6" ht="51">
      <c r="C1792" s="297">
        <v>1787</v>
      </c>
      <c r="D1792" s="297" t="s">
        <v>2886</v>
      </c>
      <c r="E1792" s="297" t="s">
        <v>2887</v>
      </c>
      <c r="F1792" s="300" t="s">
        <v>2888</v>
      </c>
    </row>
    <row r="1793" spans="3:6">
      <c r="C1793" s="297">
        <v>1788</v>
      </c>
      <c r="D1793" s="297"/>
      <c r="E1793" s="297"/>
      <c r="F1793" s="297"/>
    </row>
    <row r="1794" spans="3:6">
      <c r="C1794" s="297">
        <v>1789</v>
      </c>
      <c r="D1794" s="297"/>
      <c r="E1794" s="297"/>
      <c r="F1794" s="297"/>
    </row>
    <row r="1795" spans="3:6">
      <c r="C1795" s="297">
        <v>1790</v>
      </c>
      <c r="D1795" s="297" t="s">
        <v>3281</v>
      </c>
      <c r="E1795" s="297" t="s">
        <v>3282</v>
      </c>
      <c r="F1795" s="300" t="s">
        <v>4484</v>
      </c>
    </row>
    <row r="1796" spans="3:6">
      <c r="C1796" s="297">
        <v>1791</v>
      </c>
      <c r="D1796" s="297" t="s">
        <v>3284</v>
      </c>
      <c r="E1796" s="297" t="s">
        <v>3285</v>
      </c>
      <c r="F1796" s="300" t="s">
        <v>3284</v>
      </c>
    </row>
    <row r="1797" spans="3:6">
      <c r="C1797" s="297">
        <v>1792</v>
      </c>
      <c r="D1797" s="297"/>
      <c r="E1797" s="297"/>
      <c r="F1797" s="300"/>
    </row>
    <row r="1798" spans="3:6">
      <c r="C1798" s="297">
        <v>1793</v>
      </c>
      <c r="D1798" s="297" t="s">
        <v>2889</v>
      </c>
      <c r="E1798" s="297" t="s">
        <v>2890</v>
      </c>
      <c r="F1798" s="300" t="s">
        <v>4485</v>
      </c>
    </row>
    <row r="1799" spans="3:6" ht="51">
      <c r="C1799" s="297">
        <v>1794</v>
      </c>
      <c r="D1799" s="297" t="s">
        <v>2892</v>
      </c>
      <c r="E1799" s="297" t="s">
        <v>2893</v>
      </c>
      <c r="F1799" s="300" t="s">
        <v>4486</v>
      </c>
    </row>
    <row r="1800" spans="3:6">
      <c r="C1800" s="297">
        <v>1795</v>
      </c>
      <c r="D1800" s="297"/>
      <c r="E1800" s="297"/>
      <c r="F1800" s="297"/>
    </row>
    <row r="1801" spans="3:6">
      <c r="C1801" s="297">
        <v>1796</v>
      </c>
      <c r="D1801" s="297"/>
      <c r="E1801" s="297"/>
      <c r="F1801" s="297"/>
    </row>
    <row r="1802" spans="3:6">
      <c r="C1802" s="297">
        <v>1797</v>
      </c>
      <c r="D1802" s="297" t="s">
        <v>3281</v>
      </c>
      <c r="E1802" s="297" t="s">
        <v>3282</v>
      </c>
      <c r="F1802" s="300" t="s">
        <v>4484</v>
      </c>
    </row>
    <row r="1803" spans="3:6">
      <c r="C1803" s="297">
        <v>1798</v>
      </c>
      <c r="D1803" s="297" t="s">
        <v>3284</v>
      </c>
      <c r="E1803" s="297" t="s">
        <v>3285</v>
      </c>
      <c r="F1803" s="300" t="s">
        <v>3284</v>
      </c>
    </row>
    <row r="1804" spans="3:6">
      <c r="C1804" s="297">
        <v>1799</v>
      </c>
      <c r="D1804" s="297"/>
      <c r="E1804" s="297"/>
      <c r="F1804" s="297"/>
    </row>
    <row r="1805" spans="3:6">
      <c r="C1805" s="297">
        <v>1800</v>
      </c>
      <c r="D1805" s="297" t="s">
        <v>2895</v>
      </c>
      <c r="E1805" s="297" t="s">
        <v>4487</v>
      </c>
      <c r="F1805" s="300" t="s">
        <v>4488</v>
      </c>
    </row>
    <row r="1806" spans="3:6" ht="51">
      <c r="C1806" s="297">
        <v>1801</v>
      </c>
      <c r="D1806" s="297" t="s">
        <v>2898</v>
      </c>
      <c r="E1806" s="297" t="s">
        <v>4489</v>
      </c>
      <c r="F1806" s="300" t="s">
        <v>4490</v>
      </c>
    </row>
    <row r="1807" spans="3:6">
      <c r="C1807" s="297">
        <v>1802</v>
      </c>
      <c r="D1807" s="297"/>
      <c r="E1807" s="297"/>
      <c r="F1807" s="297"/>
    </row>
    <row r="1808" spans="3:6">
      <c r="C1808" s="297">
        <v>1803</v>
      </c>
      <c r="D1808" s="297" t="s">
        <v>4491</v>
      </c>
      <c r="E1808" s="297" t="s">
        <v>4492</v>
      </c>
      <c r="F1808" s="300" t="s">
        <v>4493</v>
      </c>
    </row>
    <row r="1809" spans="3:6" ht="63.75">
      <c r="C1809" s="297">
        <v>1804</v>
      </c>
      <c r="D1809" s="297" t="s">
        <v>4494</v>
      </c>
      <c r="E1809" s="297" t="s">
        <v>4495</v>
      </c>
      <c r="F1809" s="300" t="s">
        <v>4496</v>
      </c>
    </row>
    <row r="1810" spans="3:6">
      <c r="C1810" s="297">
        <v>1805</v>
      </c>
      <c r="D1810" s="297"/>
      <c r="E1810" s="297"/>
      <c r="F1810" s="297"/>
    </row>
    <row r="1811" spans="3:6">
      <c r="C1811" s="297">
        <v>1806</v>
      </c>
      <c r="D1811" s="297"/>
      <c r="E1811" s="297"/>
      <c r="F1811" s="297"/>
    </row>
    <row r="1812" spans="3:6">
      <c r="C1812" s="297">
        <v>1807</v>
      </c>
      <c r="D1812" s="297" t="s">
        <v>4497</v>
      </c>
      <c r="E1812" s="297" t="s">
        <v>4497</v>
      </c>
      <c r="F1812" s="300" t="s">
        <v>4497</v>
      </c>
    </row>
    <row r="1813" spans="3:6">
      <c r="C1813" s="297">
        <v>1808</v>
      </c>
      <c r="D1813" s="297" t="s">
        <v>4498</v>
      </c>
      <c r="E1813" s="297" t="s">
        <v>4499</v>
      </c>
      <c r="F1813" s="300" t="s">
        <v>4500</v>
      </c>
    </row>
    <row r="1814" spans="3:6">
      <c r="C1814" s="297">
        <v>1809</v>
      </c>
      <c r="D1814" s="297"/>
      <c r="E1814" s="297"/>
      <c r="F1814" s="297"/>
    </row>
    <row r="1815" spans="3:6">
      <c r="C1815" s="297">
        <v>1810</v>
      </c>
      <c r="D1815" s="297" t="s">
        <v>4501</v>
      </c>
      <c r="E1815" s="297" t="s">
        <v>2902</v>
      </c>
      <c r="F1815" s="300" t="s">
        <v>4502</v>
      </c>
    </row>
    <row r="1816" spans="3:6" ht="51">
      <c r="C1816" s="297">
        <v>1811</v>
      </c>
      <c r="D1816" s="297" t="s">
        <v>2904</v>
      </c>
      <c r="E1816" s="297" t="s">
        <v>2905</v>
      </c>
      <c r="F1816" s="300" t="s">
        <v>4503</v>
      </c>
    </row>
    <row r="1817" spans="3:6">
      <c r="C1817" s="64">
        <v>1812</v>
      </c>
      <c r="D1817" s="157" t="s">
        <v>4504</v>
      </c>
      <c r="E1817" s="64" t="s">
        <v>4505</v>
      </c>
      <c r="F1817" s="283" t="s">
        <v>4506</v>
      </c>
    </row>
    <row r="1818" spans="3:6">
      <c r="C1818" s="64">
        <v>1813</v>
      </c>
      <c r="E1818" s="64"/>
    </row>
    <row r="1819" spans="3:6">
      <c r="C1819" s="64">
        <v>1814</v>
      </c>
      <c r="D1819" s="64" t="s">
        <v>4507</v>
      </c>
      <c r="E1819" s="64" t="s">
        <v>4508</v>
      </c>
      <c r="F1819" s="283" t="s">
        <v>4408</v>
      </c>
    </row>
    <row r="1820" spans="3:6">
      <c r="C1820" s="64">
        <v>1815</v>
      </c>
      <c r="D1820" s="64" t="s">
        <v>4509</v>
      </c>
      <c r="E1820" s="64" t="s">
        <v>4510</v>
      </c>
      <c r="F1820" s="283" t="s">
        <v>4511</v>
      </c>
    </row>
    <row r="1821" spans="3:6">
      <c r="C1821" s="64">
        <v>1816</v>
      </c>
      <c r="D1821" s="64" t="s">
        <v>4512</v>
      </c>
      <c r="E1821" s="64" t="s">
        <v>4513</v>
      </c>
      <c r="F1821" s="283" t="s">
        <v>4514</v>
      </c>
    </row>
    <row r="1822" spans="3:6">
      <c r="C1822" s="64">
        <v>1817</v>
      </c>
      <c r="D1822" s="64" t="s">
        <v>4515</v>
      </c>
      <c r="E1822" s="64" t="s">
        <v>4516</v>
      </c>
      <c r="F1822" s="283" t="s">
        <v>4517</v>
      </c>
    </row>
    <row r="1823" spans="3:6">
      <c r="C1823" s="64">
        <v>1818</v>
      </c>
      <c r="D1823" s="64" t="s">
        <v>4518</v>
      </c>
      <c r="E1823" s="64" t="s">
        <v>4519</v>
      </c>
      <c r="F1823" s="283" t="s">
        <v>4520</v>
      </c>
    </row>
    <row r="1824" spans="3:6">
      <c r="C1824" s="64">
        <v>1819</v>
      </c>
      <c r="D1824" s="64" t="s">
        <v>4521</v>
      </c>
      <c r="E1824" s="297" t="s">
        <v>4522</v>
      </c>
      <c r="F1824" s="283" t="s">
        <v>4523</v>
      </c>
    </row>
    <row r="1825" spans="3:6">
      <c r="C1825" s="64">
        <v>1820</v>
      </c>
      <c r="D1825" s="64" t="s">
        <v>4524</v>
      </c>
      <c r="E1825" s="297" t="s">
        <v>4525</v>
      </c>
      <c r="F1825" s="283" t="s">
        <v>4526</v>
      </c>
    </row>
    <row r="1826" spans="3:6">
      <c r="C1826" s="64">
        <v>1821</v>
      </c>
      <c r="D1826" s="64" t="s">
        <v>4527</v>
      </c>
      <c r="E1826" s="64" t="s">
        <v>4528</v>
      </c>
      <c r="F1826" s="283" t="s">
        <v>4527</v>
      </c>
    </row>
    <row r="1827" spans="3:6">
      <c r="C1827" s="64">
        <v>1822</v>
      </c>
      <c r="D1827" s="64" t="s">
        <v>4529</v>
      </c>
      <c r="E1827" s="64" t="s">
        <v>4530</v>
      </c>
      <c r="F1827" s="283" t="s">
        <v>4531</v>
      </c>
    </row>
    <row r="1828" spans="3:6">
      <c r="C1828" s="64">
        <v>1823</v>
      </c>
      <c r="D1828" s="64" t="s">
        <v>4532</v>
      </c>
      <c r="E1828" s="283" t="s">
        <v>4533</v>
      </c>
      <c r="F1828" s="283" t="s">
        <v>4534</v>
      </c>
    </row>
    <row r="1829" spans="3:6">
      <c r="C1829" s="64">
        <v>1824</v>
      </c>
      <c r="D1829" s="64" t="s">
        <v>4475</v>
      </c>
      <c r="E1829" s="64" t="s">
        <v>4535</v>
      </c>
      <c r="F1829" s="64" t="s">
        <v>4475</v>
      </c>
    </row>
    <row r="1830" spans="3:6">
      <c r="C1830" s="64">
        <v>1825</v>
      </c>
      <c r="D1830" s="64" t="s">
        <v>4476</v>
      </c>
      <c r="E1830" s="283" t="s">
        <v>4536</v>
      </c>
      <c r="F1830" s="64" t="s">
        <v>4476</v>
      </c>
    </row>
    <row r="1831" spans="3:6">
      <c r="C1831" s="64">
        <v>1826</v>
      </c>
      <c r="D1831" s="64" t="s">
        <v>4477</v>
      </c>
      <c r="E1831" s="64" t="s">
        <v>4537</v>
      </c>
      <c r="F1831" s="64" t="s">
        <v>4477</v>
      </c>
    </row>
    <row r="1832" spans="3:6">
      <c r="C1832" s="64">
        <v>1827</v>
      </c>
      <c r="D1832" s="64" t="s">
        <v>4478</v>
      </c>
      <c r="E1832" s="64" t="s">
        <v>4538</v>
      </c>
      <c r="F1832" s="64" t="s">
        <v>4478</v>
      </c>
    </row>
    <row r="1833" spans="3:6">
      <c r="C1833" s="64">
        <v>1828</v>
      </c>
      <c r="D1833" s="64" t="s">
        <v>4479</v>
      </c>
      <c r="E1833" s="64" t="s">
        <v>4539</v>
      </c>
      <c r="F1833" s="64" t="s">
        <v>4479</v>
      </c>
    </row>
    <row r="1834" spans="3:6">
      <c r="C1834" s="64">
        <v>1829</v>
      </c>
      <c r="D1834" s="64" t="s">
        <v>4480</v>
      </c>
      <c r="E1834" s="297" t="s">
        <v>4540</v>
      </c>
      <c r="F1834" s="64" t="s">
        <v>4480</v>
      </c>
    </row>
    <row r="1835" spans="3:6">
      <c r="C1835" s="64">
        <v>1830</v>
      </c>
      <c r="D1835" s="64" t="s">
        <v>4481</v>
      </c>
      <c r="E1835" s="64" t="s">
        <v>4541</v>
      </c>
      <c r="F1835" s="64" t="s">
        <v>4481</v>
      </c>
    </row>
    <row r="1836" spans="3:6">
      <c r="C1836" s="64">
        <v>1831</v>
      </c>
      <c r="D1836" s="64" t="s">
        <v>4482</v>
      </c>
      <c r="E1836" s="64" t="s">
        <v>4542</v>
      </c>
      <c r="F1836" s="64" t="s">
        <v>4482</v>
      </c>
    </row>
    <row r="1837" spans="3:6">
      <c r="C1837" s="64">
        <v>1832</v>
      </c>
      <c r="D1837" s="283" t="s">
        <v>4543</v>
      </c>
      <c r="E1837" s="64" t="s">
        <v>4544</v>
      </c>
      <c r="F1837" s="283" t="s">
        <v>4543</v>
      </c>
    </row>
    <row r="1838" spans="3:6">
      <c r="C1838" s="64">
        <v>1833</v>
      </c>
      <c r="D1838" s="283" t="s">
        <v>4545</v>
      </c>
      <c r="E1838" s="64" t="s">
        <v>4546</v>
      </c>
      <c r="F1838" s="283" t="s">
        <v>4547</v>
      </c>
    </row>
    <row r="1839" spans="3:6">
      <c r="C1839" s="64">
        <v>1834</v>
      </c>
      <c r="D1839" s="283" t="s">
        <v>4491</v>
      </c>
      <c r="E1839" s="64" t="s">
        <v>4548</v>
      </c>
      <c r="F1839" s="283" t="s">
        <v>4493</v>
      </c>
    </row>
    <row r="1840" spans="3:6" ht="63.75">
      <c r="C1840" s="64">
        <v>1835</v>
      </c>
      <c r="D1840" s="64" t="s">
        <v>4494</v>
      </c>
      <c r="E1840" s="64" t="s">
        <v>4495</v>
      </c>
      <c r="F1840" s="64" t="s">
        <v>4496</v>
      </c>
    </row>
    <row r="1841" spans="3:6">
      <c r="C1841" s="64">
        <v>1836</v>
      </c>
      <c r="D1841" s="309" t="s">
        <v>4497</v>
      </c>
      <c r="E1841" s="64" t="s">
        <v>4497</v>
      </c>
      <c r="F1841" s="283" t="s">
        <v>4497</v>
      </c>
    </row>
    <row r="1842" spans="3:6">
      <c r="C1842" s="64">
        <v>1837</v>
      </c>
      <c r="D1842" s="309" t="s">
        <v>4498</v>
      </c>
      <c r="E1842" s="64" t="s">
        <v>4499</v>
      </c>
      <c r="F1842" s="283" t="s">
        <v>4500</v>
      </c>
    </row>
    <row r="1843" spans="3:6">
      <c r="C1843" s="64">
        <v>1838</v>
      </c>
      <c r="D1843" s="283" t="s">
        <v>117</v>
      </c>
      <c r="E1843" s="283" t="s">
        <v>4549</v>
      </c>
      <c r="F1843" s="283" t="s">
        <v>2293</v>
      </c>
    </row>
    <row r="1844" spans="3:6">
      <c r="C1844" s="64">
        <v>1839</v>
      </c>
      <c r="D1844" s="283" t="s">
        <v>4550</v>
      </c>
      <c r="E1844" s="297" t="s">
        <v>4551</v>
      </c>
      <c r="F1844" s="283" t="s">
        <v>4550</v>
      </c>
    </row>
    <row r="1845" spans="3:6" ht="15">
      <c r="C1845" s="543" t="s">
        <v>4552</v>
      </c>
      <c r="D1845" s="543"/>
      <c r="E1845" s="543"/>
      <c r="F1845" s="543"/>
    </row>
    <row r="1846" spans="3:6">
      <c r="C1846" s="64">
        <v>1840.1</v>
      </c>
      <c r="D1846" s="64" t="s">
        <v>4553</v>
      </c>
      <c r="E1846" s="64" t="s">
        <v>4553</v>
      </c>
      <c r="F1846" s="64" t="s">
        <v>4554</v>
      </c>
    </row>
    <row r="1847" spans="3:6">
      <c r="C1847" s="64">
        <v>1840</v>
      </c>
      <c r="D1847" s="64" t="s">
        <v>4555</v>
      </c>
      <c r="E1847" s="64" t="s">
        <v>4556</v>
      </c>
      <c r="F1847" s="64" t="s">
        <v>4557</v>
      </c>
    </row>
    <row r="1848" spans="3:6">
      <c r="C1848" s="64">
        <v>1841</v>
      </c>
      <c r="D1848" s="64" t="s">
        <v>4558</v>
      </c>
      <c r="E1848" s="64" t="s">
        <v>4559</v>
      </c>
      <c r="F1848" s="64" t="s">
        <v>4560</v>
      </c>
    </row>
    <row r="1849" spans="3:6">
      <c r="C1849" s="64">
        <v>1842</v>
      </c>
      <c r="D1849" s="64" t="s">
        <v>4561</v>
      </c>
      <c r="E1849" s="64" t="s">
        <v>4562</v>
      </c>
      <c r="F1849" s="64" t="s">
        <v>4563</v>
      </c>
    </row>
    <row r="1850" spans="3:6">
      <c r="C1850" s="64">
        <v>1843</v>
      </c>
      <c r="D1850" s="64" t="s">
        <v>4564</v>
      </c>
      <c r="E1850" s="64" t="s">
        <v>4565</v>
      </c>
      <c r="F1850" s="64" t="s">
        <v>4566</v>
      </c>
    </row>
    <row r="1851" spans="3:6" ht="25.5">
      <c r="C1851" s="64">
        <v>1844</v>
      </c>
      <c r="D1851" s="64" t="s">
        <v>4567</v>
      </c>
      <c r="E1851" s="64" t="s">
        <v>4568</v>
      </c>
      <c r="F1851" s="64" t="s">
        <v>4569</v>
      </c>
    </row>
    <row r="1852" spans="3:6">
      <c r="C1852" s="64">
        <v>1845</v>
      </c>
      <c r="D1852" s="64" t="s">
        <v>4570</v>
      </c>
      <c r="E1852" s="64" t="s">
        <v>4571</v>
      </c>
      <c r="F1852" s="64" t="s">
        <v>4572</v>
      </c>
    </row>
    <row r="1853" spans="3:6">
      <c r="C1853" s="64">
        <v>1846</v>
      </c>
      <c r="D1853" s="64" t="s">
        <v>4573</v>
      </c>
      <c r="E1853" s="64" t="s">
        <v>4574</v>
      </c>
      <c r="F1853" s="64" t="s">
        <v>4575</v>
      </c>
    </row>
    <row r="1854" spans="3:6">
      <c r="C1854" s="64">
        <v>1847</v>
      </c>
      <c r="D1854" s="283"/>
      <c r="E1854" s="64"/>
    </row>
    <row r="1855" spans="3:6">
      <c r="C1855" s="64">
        <v>1848</v>
      </c>
      <c r="D1855" s="64" t="s">
        <v>4576</v>
      </c>
      <c r="E1855" s="64" t="s">
        <v>4577</v>
      </c>
      <c r="F1855" s="283" t="s">
        <v>4578</v>
      </c>
    </row>
    <row r="1856" spans="3:6">
      <c r="C1856" s="64">
        <v>1849</v>
      </c>
      <c r="D1856" s="283" t="s">
        <v>4579</v>
      </c>
      <c r="E1856" s="64" t="s">
        <v>4580</v>
      </c>
      <c r="F1856" s="283" t="s">
        <v>4581</v>
      </c>
    </row>
    <row r="1857" spans="3:6">
      <c r="C1857" s="64">
        <v>1850</v>
      </c>
      <c r="D1857" s="64" t="s">
        <v>4582</v>
      </c>
      <c r="E1857" s="64" t="s">
        <v>4583</v>
      </c>
      <c r="F1857" s="64" t="s">
        <v>4584</v>
      </c>
    </row>
    <row r="1858" spans="3:6">
      <c r="C1858" s="64">
        <v>1851</v>
      </c>
      <c r="D1858" s="64" t="s">
        <v>4585</v>
      </c>
      <c r="E1858" s="64" t="s">
        <v>4586</v>
      </c>
      <c r="F1858" s="64" t="s">
        <v>4587</v>
      </c>
    </row>
    <row r="1859" spans="3:6">
      <c r="C1859" s="64">
        <v>1852</v>
      </c>
      <c r="D1859" s="64" t="s">
        <v>4588</v>
      </c>
      <c r="E1859" s="64" t="s">
        <v>4589</v>
      </c>
      <c r="F1859" s="64" t="s">
        <v>4590</v>
      </c>
    </row>
    <row r="1860" spans="3:6">
      <c r="C1860" s="64">
        <v>1853</v>
      </c>
      <c r="D1860" s="64" t="s">
        <v>4591</v>
      </c>
      <c r="E1860" s="64" t="s">
        <v>4591</v>
      </c>
      <c r="F1860" s="64" t="s">
        <v>4592</v>
      </c>
    </row>
    <row r="1861" spans="3:6">
      <c r="C1861" s="64">
        <v>1854</v>
      </c>
      <c r="D1861" s="64" t="s">
        <v>4593</v>
      </c>
      <c r="E1861" s="64" t="s">
        <v>4594</v>
      </c>
      <c r="F1861" s="64" t="s">
        <v>4595</v>
      </c>
    </row>
    <row r="1862" spans="3:6">
      <c r="C1862" s="64">
        <v>1855</v>
      </c>
      <c r="D1862" s="64" t="s">
        <v>4596</v>
      </c>
      <c r="E1862" s="64" t="s">
        <v>4597</v>
      </c>
      <c r="F1862" s="64" t="s">
        <v>4598</v>
      </c>
    </row>
    <row r="1863" spans="3:6">
      <c r="C1863" s="64">
        <v>1856</v>
      </c>
      <c r="D1863" s="64" t="s">
        <v>4599</v>
      </c>
      <c r="E1863" s="64" t="s">
        <v>4599</v>
      </c>
      <c r="F1863" s="64" t="s">
        <v>4600</v>
      </c>
    </row>
    <row r="1864" spans="3:6">
      <c r="C1864" s="64">
        <v>1857</v>
      </c>
      <c r="D1864" s="64" t="s">
        <v>4601</v>
      </c>
      <c r="E1864" s="64" t="s">
        <v>4602</v>
      </c>
      <c r="F1864" s="64" t="s">
        <v>4603</v>
      </c>
    </row>
    <row r="1865" spans="3:6">
      <c r="C1865" s="64">
        <v>1858</v>
      </c>
      <c r="E1865" s="64"/>
    </row>
    <row r="1866" spans="3:6">
      <c r="C1866" s="64">
        <v>1859</v>
      </c>
      <c r="D1866" s="64" t="s">
        <v>4604</v>
      </c>
      <c r="E1866" s="64" t="s">
        <v>4604</v>
      </c>
      <c r="F1866" s="64" t="s">
        <v>4605</v>
      </c>
    </row>
    <row r="1867" spans="3:6">
      <c r="C1867" s="64">
        <v>1860</v>
      </c>
      <c r="D1867" s="64" t="s">
        <v>3277</v>
      </c>
      <c r="E1867" s="64" t="s">
        <v>3277</v>
      </c>
      <c r="F1867" s="64" t="s">
        <v>3278</v>
      </c>
    </row>
    <row r="1868" spans="3:6">
      <c r="C1868" s="64">
        <v>1861</v>
      </c>
      <c r="D1868" s="64" t="s">
        <v>4606</v>
      </c>
      <c r="E1868" s="64" t="s">
        <v>4606</v>
      </c>
      <c r="F1868" s="64" t="s">
        <v>4607</v>
      </c>
    </row>
    <row r="1869" spans="3:6">
      <c r="C1869" s="64">
        <v>1862</v>
      </c>
      <c r="D1869" s="64" t="s">
        <v>3848</v>
      </c>
      <c r="E1869" s="64" t="s">
        <v>3848</v>
      </c>
      <c r="F1869" s="64" t="s">
        <v>3850</v>
      </c>
    </row>
    <row r="1870" spans="3:6">
      <c r="C1870" s="64">
        <v>1863</v>
      </c>
      <c r="D1870" s="64" t="s">
        <v>4608</v>
      </c>
      <c r="E1870" s="64" t="s">
        <v>4608</v>
      </c>
      <c r="F1870" s="64" t="s">
        <v>4609</v>
      </c>
    </row>
    <row r="1871" spans="3:6">
      <c r="C1871" s="64">
        <v>1864</v>
      </c>
      <c r="D1871" s="64" t="s">
        <v>4610</v>
      </c>
      <c r="E1871" s="64" t="s">
        <v>4610</v>
      </c>
      <c r="F1871" s="64" t="s">
        <v>4611</v>
      </c>
    </row>
    <row r="1872" spans="3:6">
      <c r="C1872" s="64">
        <v>1865</v>
      </c>
      <c r="D1872" s="64" t="s">
        <v>4612</v>
      </c>
      <c r="E1872" s="64" t="s">
        <v>4612</v>
      </c>
      <c r="F1872" s="64" t="s">
        <v>4612</v>
      </c>
    </row>
    <row r="1873" spans="3:6">
      <c r="C1873" s="64">
        <v>1866</v>
      </c>
      <c r="D1873" s="64" t="s">
        <v>1079</v>
      </c>
      <c r="E1873" s="64" t="s">
        <v>1079</v>
      </c>
      <c r="F1873" s="64" t="s">
        <v>4613</v>
      </c>
    </row>
    <row r="1874" spans="3:6">
      <c r="C1874" s="64">
        <v>1867</v>
      </c>
      <c r="D1874" s="64" t="s">
        <v>4614</v>
      </c>
      <c r="E1874" s="64" t="s">
        <v>4614</v>
      </c>
      <c r="F1874" s="64" t="s">
        <v>4615</v>
      </c>
    </row>
    <row r="1875" spans="3:6">
      <c r="C1875" s="64">
        <v>1868</v>
      </c>
      <c r="D1875" s="64" t="s">
        <v>117</v>
      </c>
      <c r="E1875" s="64" t="s">
        <v>117</v>
      </c>
      <c r="F1875" s="64" t="s">
        <v>4616</v>
      </c>
    </row>
    <row r="1876" spans="3:6">
      <c r="C1876" s="64">
        <v>1869</v>
      </c>
      <c r="D1876" s="64" t="s">
        <v>4617</v>
      </c>
      <c r="E1876" s="64" t="s">
        <v>4617</v>
      </c>
      <c r="F1876" s="64" t="s">
        <v>4618</v>
      </c>
    </row>
    <row r="1877" spans="3:6">
      <c r="C1877" s="64">
        <v>1870</v>
      </c>
      <c r="D1877" s="64" t="s">
        <v>4619</v>
      </c>
      <c r="E1877" s="64" t="s">
        <v>4619</v>
      </c>
      <c r="F1877" s="64" t="s">
        <v>4620</v>
      </c>
    </row>
    <row r="1878" spans="3:6">
      <c r="C1878" s="64">
        <v>1871</v>
      </c>
      <c r="D1878" s="314" t="s">
        <v>4621</v>
      </c>
      <c r="E1878" s="314" t="s">
        <v>4621</v>
      </c>
      <c r="F1878" s="283" t="s">
        <v>4622</v>
      </c>
    </row>
    <row r="1879" spans="3:6">
      <c r="C1879" s="64">
        <v>1872</v>
      </c>
      <c r="D1879" s="64" t="s">
        <v>4623</v>
      </c>
      <c r="E1879" s="64" t="s">
        <v>4623</v>
      </c>
      <c r="F1879" s="64" t="s">
        <v>4624</v>
      </c>
    </row>
    <row r="1880" spans="3:6" ht="25.5">
      <c r="C1880" s="64">
        <v>1873</v>
      </c>
      <c r="D1880" s="64" t="s">
        <v>4625</v>
      </c>
      <c r="E1880" s="64" t="s">
        <v>4626</v>
      </c>
      <c r="F1880" s="64" t="s">
        <v>4627</v>
      </c>
    </row>
    <row r="1881" spans="3:6" ht="25.5">
      <c r="C1881" s="64">
        <v>1874</v>
      </c>
      <c r="D1881" s="283" t="s">
        <v>4628</v>
      </c>
      <c r="E1881" s="64" t="s">
        <v>4629</v>
      </c>
      <c r="F1881" s="283" t="s">
        <v>4630</v>
      </c>
    </row>
    <row r="1882" spans="3:6">
      <c r="C1882" s="64">
        <v>1875</v>
      </c>
      <c r="E1882" s="64"/>
    </row>
    <row r="1883" spans="3:6">
      <c r="C1883" s="64">
        <v>1876</v>
      </c>
      <c r="D1883" s="64" t="s">
        <v>4631</v>
      </c>
      <c r="E1883" s="64" t="s">
        <v>4632</v>
      </c>
      <c r="F1883" s="64" t="s">
        <v>4633</v>
      </c>
    </row>
    <row r="1884" spans="3:6" ht="38.25">
      <c r="C1884" s="64">
        <v>1877</v>
      </c>
      <c r="D1884" s="64" t="s">
        <v>4634</v>
      </c>
      <c r="E1884" s="64" t="s">
        <v>4635</v>
      </c>
      <c r="F1884" s="64" t="s">
        <v>4636</v>
      </c>
    </row>
    <row r="1885" spans="3:6">
      <c r="C1885" s="64">
        <v>1878</v>
      </c>
      <c r="D1885" s="64" t="s">
        <v>4637</v>
      </c>
      <c r="E1885" s="64" t="s">
        <v>4638</v>
      </c>
      <c r="F1885" s="64" t="s">
        <v>4639</v>
      </c>
    </row>
    <row r="1886" spans="3:6" ht="25.5">
      <c r="C1886" s="64">
        <v>1879</v>
      </c>
      <c r="D1886" s="64" t="s">
        <v>4640</v>
      </c>
      <c r="E1886" s="64" t="s">
        <v>4641</v>
      </c>
      <c r="F1886" s="64" t="s">
        <v>4642</v>
      </c>
    </row>
    <row r="1887" spans="3:6">
      <c r="C1887" s="64">
        <v>1880</v>
      </c>
      <c r="D1887" s="64" t="s">
        <v>4643</v>
      </c>
      <c r="E1887" s="64" t="s">
        <v>4644</v>
      </c>
      <c r="F1887" s="64" t="s">
        <v>4645</v>
      </c>
    </row>
    <row r="1888" spans="3:6" ht="25.5">
      <c r="C1888" s="64">
        <v>1881</v>
      </c>
      <c r="D1888" s="64" t="s">
        <v>4646</v>
      </c>
      <c r="E1888" s="64" t="s">
        <v>4647</v>
      </c>
      <c r="F1888" s="64" t="s">
        <v>4648</v>
      </c>
    </row>
    <row r="1889" spans="3:6" ht="25.5">
      <c r="C1889" s="64">
        <v>1882</v>
      </c>
      <c r="D1889" s="64" t="s">
        <v>4649</v>
      </c>
      <c r="E1889" s="64" t="s">
        <v>4650</v>
      </c>
      <c r="F1889" s="64" t="s">
        <v>4651</v>
      </c>
    </row>
  </sheetData>
  <customSheetViews>
    <customSheetView guid="{51EFF3A7-EBAD-4444-AC2F-4C032192BE96}" state="veryHidden" topLeftCell="A1724">
      <selection activeCell="A1723" sqref="A1723"/>
      <pageMargins left="0" right="0" top="0" bottom="0" header="0" footer="0"/>
      <pageSetup paperSize="9" orientation="portrait" r:id="rId1"/>
      <headerFooter alignWithMargins="0"/>
    </customSheetView>
    <customSheetView guid="{177A950E-F986-4F9F-BF7A-3EE97148E8BF}" scale="70" showRuler="0">
      <selection activeCell="E978" sqref="E978"/>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8"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a n d b o x N o n E m p t y " > < C u s t o m C o n t e n t > < ! [ C D A T A [ 1 ] ] > < / C u s t o m C o n t e n t > < / G e m i n i > 
</file>

<file path=customXml/item15.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18.xml>��< ? x m l   v e r s i o n = " 1 . 0 "   e n c o d i n g = " U T F - 1 6 " ? > < G e m i n i   x m l n s = " h t t p : / / g e m i n i / p i v o t c u s t o m i z a t i o n / S h o w H i d d e n " > < C u s t o m C o n t e n t > < ! [ C D A T A [ T r u e ] ] > < / C u s t o m C o n t e n t > < / G e m i n i > 
</file>

<file path=customXml/item19.xml>��< ? x m l   v e r s i o n = " 1 . 0 "   e n c o d i n g = " U T F - 1 6 " ? > < G e m i n i   x m l n s = " h t t p : / / g e m i n i / p i v o t c u s t o m i z a t i o n / C l i e n t W i n d o w X M L " > < C u s t o m C o n t e n t > < ! [ C D A T A [ P U B L I C _ S E C T O R _ L O A N _ 4 f 9 0 7 e 3 9 - 7 a c 1 - 4 7 d 5 - 8 c 0 0 - e 5 0 4 c 0 e 3 c f e 6 ] ] > < / C u s t o m C o n t e n t > < / G e m i n i > 
</file>

<file path=customXml/item2.xml>��< ? x m l   v e r s i o n = " 1 . 0 "   e n c o d i n g = " u t f - 1 6 " ? > < D a t a M a s h u p   s q m i d = " 6 7 6 2 b 7 4 3 - 3 5 6 6 - 4 a 1 d - 9 3 e 9 - 6 6 d f 1 6 d b 3 f 8 1 "   x m l n s = " h t t p : / / s c h e m a s . m i c r o s o f t . c o m / D a t a M a s h u p " > A A A A A B Y D A A B Q S w M E F A A C A A g A Z V F N W k U P J d G m A A A A 9 w A A A B I A H A B D b 2 5 m a W c v U G F j a 2 F n Z S 5 4 b W w g o h g A K K A U A A A A A A A A A A A A A A A A A A A A A A A A A A A A h Y / R C o I w G I V f R X b v N h d G y O 8 k u k 0 I i u h 2 z K U j n e F m 8 9 2 6 6 J F 6 h Y y y u u v y n P M d O O d + v U E 2 N H V w U Z 3 V r U l R h C k K l J F t o U 2 Z o t 4 d w w X K O G y E P I l S B S N s b D J Y n a L K u X N C i P c e + x l u u 5 I w S i N y y N d b W a l G h N p Y J 4 x U 6 N M q / r c Q h / 1 r D G c 4 Y h T H 8 T z G F M j k Q q 7 N l 2 D j 4 G f 6 Y 8 K q r 1 3 f K V 6 o c L k D M k k g 7 x P 8 A V B L A w Q U A A I A C A B l U U 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V F N W i i K R 7 g O A A A A E Q A A A B M A H A B G b 3 J t d W x h c y 9 T Z W N 0 a W 9 u M S 5 t I K I Y A C i g F A A A A A A A A A A A A A A A A A A A A A A A A A A A A C t O T S 7 J z M 9 T C I b Q h t Y A U E s B A i 0 A F A A C A A g A Z V F N W k U P J d G m A A A A 9 w A A A B I A A A A A A A A A A A A A A A A A A A A A A E N v b m Z p Z y 9 Q Y W N r Y W d l L n h t b F B L A Q I t A B Q A A g A I A G V R T V o P y u m r p A A A A O k A A A A T A A A A A A A A A A A A A A A A A P I A A A B b Q 2 9 u d G V u d F 9 U e X B l c 1 0 u e G 1 s U E s B A i 0 A F A A C A A g A Z V F N 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4 M b D O O t T F J s c Q V h F G k 0 Q 4 A A A A A A g A A A A A A A 2 Y A A M A A A A A Q A A A A n T + f a P L Z r 0 7 7 1 E z f j G B C 4 g A A A A A E g A A A o A A A A B A A A A B T + 2 P q o T J w h y Q v m H I t D c w 6 U A A A A E h / R y S R E R B 0 C p m 1 m E u l 2 e 7 P D I y Q A D 6 I D q g I / H j + K P V Y s t 3 K / 4 u F B x U O 6 M 1 8 3 F M 8 w B k 8 Z b C o L g I C p 8 e V 8 6 z i g k / B j E r / Z J 1 K p C D Q F Y 8 b S J e c F A A A A H 9 s N z 6 + 6 3 / U P 6 L Y H v + q D J N h a + 2 / < / D a t a M a s h u p > 
</file>

<file path=customXml/item20.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23.xml>��< ? x m l   v e r s i o n = " 1 . 0 "   e n c o d i n g = " U T F - 1 6 " ? > < G e m i n i   x m l n s = " h t t p : / / g e m i n i / p i v o t c u s t o m i z a t i o n / S h o w I m p l i c i t M e a s u r e s " > < C u s t o m C o n t e n t > < ! [ C D A T A [ F a l s e ] ] > < / C u s t o m C o n t e n t > < / G e m i n i > 
</file>

<file path=customXml/item24.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25.xml><?xml version="1.0" encoding="utf-8"?>
<p:properties xmlns:p="http://schemas.microsoft.com/office/2006/metadata/properties" xmlns:xsi="http://www.w3.org/2001/XMLSchema-instance" xmlns:pc="http://schemas.microsoft.com/office/infopath/2007/PartnerControls">
  <documentManagement/>
</p:properties>
</file>

<file path=customXml/item26.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7.xml>��< ? x m l   v e r s i o n = " 1 . 0 "   e n c o d i n g = " U T F - 1 6 " ? > < G e m i n i   x m l n s = " h t t p : / / g e m i n i / p i v o t c u s t o m i z a t i o n / L i n k e d T a b l e U p d a t e M o d e " > < C u s t o m C o n t e n t > < ! [ C D A T A [ T r u e ] ] > < / C u s t o m C o n t e n t > < / G e m i n i > 
</file>

<file path=customXml/item28.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P o w e r P i v o t V e r s i o n " > < C u s t o m C o n t e n t > < ! [ C D A T A [ 2 0 1 5 . 1 3 0 . 1 6 0 5 . 9 1 3 ] ] > < / 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6.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I s S a n d b o x E m b e d d e d " > < C u s t o m C o n t e n t > < ! [ C D A T A [ y e s ] ] > < / C u s t o m C o n t e n t > < / G e m i n i > 
</file>

<file path=customXml/item8.xml>��< ? x m l   v e r s i o n = " 1 . 0 "   e n c o d i n g = " U T F - 1 6 " ? > < G e m i n i   x m l n s = " h t t p : / / g e m i n i / p i v o t c u s t o m i z a t i o n / M a n u a l C a l c M o d e " > < C u s t o m C o n t e n t > < ! [ C D A T A [ F a l s 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7507B258-3AE9-4C45-AD36-E2E45B6A4097}">
  <ds:schemaRefs/>
</ds:datastoreItem>
</file>

<file path=customXml/itemProps10.xml><?xml version="1.0" encoding="utf-8"?>
<ds:datastoreItem xmlns:ds="http://schemas.openxmlformats.org/officeDocument/2006/customXml" ds:itemID="{38FF9CA1-04FC-4899-A85A-0CD3A5C6A76A}">
  <ds:schemaRefs/>
</ds:datastoreItem>
</file>

<file path=customXml/itemProps11.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12.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13.xml><?xml version="1.0" encoding="utf-8"?>
<ds:datastoreItem xmlns:ds="http://schemas.openxmlformats.org/officeDocument/2006/customXml" ds:itemID="{DA729D57-B264-40F8-845F-AF40B3141F21}">
  <ds:schemaRefs/>
</ds:datastoreItem>
</file>

<file path=customXml/itemProps14.xml><?xml version="1.0" encoding="utf-8"?>
<ds:datastoreItem xmlns:ds="http://schemas.openxmlformats.org/officeDocument/2006/customXml" ds:itemID="{365592BA-F5D0-4E92-9C12-9504D8078D42}">
  <ds:schemaRefs/>
</ds:datastoreItem>
</file>

<file path=customXml/itemProps15.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6.xml><?xml version="1.0" encoding="utf-8"?>
<ds:datastoreItem xmlns:ds="http://schemas.openxmlformats.org/officeDocument/2006/customXml" ds:itemID="{40A26624-266A-47E5-A697-C5070611F632}">
  <ds:schemaRefs/>
</ds:datastoreItem>
</file>

<file path=customXml/itemProps17.xml><?xml version="1.0" encoding="utf-8"?>
<ds:datastoreItem xmlns:ds="http://schemas.openxmlformats.org/officeDocument/2006/customXml" ds:itemID="{1BABDBF5-1C5C-4D74-B9FF-53C717757EF6}">
  <ds:schemaRefs/>
</ds:datastoreItem>
</file>

<file path=customXml/itemProps18.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19.xml><?xml version="1.0" encoding="utf-8"?>
<ds:datastoreItem xmlns:ds="http://schemas.openxmlformats.org/officeDocument/2006/customXml" ds:itemID="{9BAB0580-DDD3-426F-8070-8BFC7AF5E340}">
  <ds:schemaRefs/>
</ds:datastoreItem>
</file>

<file path=customXml/itemProps2.xml><?xml version="1.0" encoding="utf-8"?>
<ds:datastoreItem xmlns:ds="http://schemas.openxmlformats.org/officeDocument/2006/customXml" ds:itemID="{B33F67A7-FDF3-407B-8C10-3A1AC68D0031}">
  <ds:schemaRefs>
    <ds:schemaRef ds:uri="http://schemas.microsoft.com/DataMashup"/>
  </ds:schemaRefs>
</ds:datastoreItem>
</file>

<file path=customXml/itemProps20.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21.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2.xml><?xml version="1.0" encoding="utf-8"?>
<ds:datastoreItem xmlns:ds="http://schemas.openxmlformats.org/officeDocument/2006/customXml" ds:itemID="{CEB721B2-7D35-4D2B-9EB1-563286F97DF2}">
  <ds:schemaRefs/>
</ds:datastoreItem>
</file>

<file path=customXml/itemProps23.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24.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25.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26.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7.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28.xml><?xml version="1.0" encoding="utf-8"?>
<ds:datastoreItem xmlns:ds="http://schemas.openxmlformats.org/officeDocument/2006/customXml" ds:itemID="{56A41FC9-26F9-4595-8B07-35C348795AB0}">
  <ds:schemaRefs/>
</ds:datastoreItem>
</file>

<file path=customXml/itemProps3.xml><?xml version="1.0" encoding="utf-8"?>
<ds:datastoreItem xmlns:ds="http://schemas.openxmlformats.org/officeDocument/2006/customXml" ds:itemID="{7A04B3B1-7F11-4C1A-9359-516680FC03DD}">
  <ds:schemaRefs/>
</ds:datastoreItem>
</file>

<file path=customXml/itemProps4.xml><?xml version="1.0" encoding="utf-8"?>
<ds:datastoreItem xmlns:ds="http://schemas.openxmlformats.org/officeDocument/2006/customXml" ds:itemID="{AC89BAB1-F20B-42E0-9011-5F29CFCE6500}">
  <ds:schemaRefs/>
</ds:datastoreItem>
</file>

<file path=customXml/itemProps5.xml><?xml version="1.0" encoding="utf-8"?>
<ds:datastoreItem xmlns:ds="http://schemas.openxmlformats.org/officeDocument/2006/customXml" ds:itemID="{84ADE108-A0CE-4DDF-B4B4-1762439A09B3}">
  <ds:schemaRefs/>
</ds:datastoreItem>
</file>

<file path=customXml/itemProps6.xml><?xml version="1.0" encoding="utf-8"?>
<ds:datastoreItem xmlns:ds="http://schemas.openxmlformats.org/officeDocument/2006/customXml" ds:itemID="{F172B6D7-D18D-4A11-BB8A-2EA249CBFAB7}">
  <ds:schemaRefs/>
</ds:datastoreItem>
</file>

<file path=customXml/itemProps7.xml><?xml version="1.0" encoding="utf-8"?>
<ds:datastoreItem xmlns:ds="http://schemas.openxmlformats.org/officeDocument/2006/customXml" ds:itemID="{1EF7387B-28D3-4651-A896-FAA90B726915}">
  <ds:schemaRefs/>
</ds:datastoreItem>
</file>

<file path=customXml/itemProps8.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9.xml><?xml version="1.0" encoding="utf-8"?>
<ds:datastoreItem xmlns:ds="http://schemas.openxmlformats.org/officeDocument/2006/customXml" ds:itemID="{D93AB072-0502-4B78-AC03-1E1467A3A43D}">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2025-12-16T11:51:54Z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