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Korrektur\"/>
    </mc:Choice>
  </mc:AlternateContent>
  <xr:revisionPtr revIDLastSave="0" documentId="13_ncr:1_{75D1EEB7-8104-44E8-BAAC-D23BC17F543D}" xr6:coauthVersionLast="47" xr6:coauthVersionMax="47" xr10:uidLastSave="{00000000-0000-0000-0000-000000000000}"/>
  <bookViews>
    <workbookView xWindow="-38520" yWindow="-120" windowWidth="38640" windowHeight="21240"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0" i="34" l="1"/>
  <c r="F71" i="34"/>
  <c r="F72" i="34"/>
  <c r="F73" i="34"/>
  <c r="F74" i="34"/>
  <c r="F75" i="34"/>
  <c r="F76" i="34"/>
  <c r="F70" i="34"/>
  <c r="C77" i="34"/>
  <c r="G399" i="35" l="1"/>
  <c r="F399" i="35"/>
  <c r="D399" i="35"/>
  <c r="C399" i="35"/>
  <c r="D186" i="35"/>
  <c r="F186" i="35"/>
  <c r="G186" i="35"/>
  <c r="C186" i="35"/>
  <c r="G173" i="35"/>
  <c r="D173" i="35"/>
  <c r="F173" i="35"/>
  <c r="C173" i="35"/>
  <c r="F28" i="35"/>
  <c r="C15" i="35"/>
  <c r="F218" i="34"/>
  <c r="F219" i="34"/>
  <c r="F220" i="34"/>
  <c r="F217" i="34"/>
  <c r="F139" i="34"/>
  <c r="F140" i="34"/>
  <c r="F141" i="34"/>
  <c r="F142" i="34"/>
  <c r="F147" i="34"/>
  <c r="F148" i="34"/>
  <c r="F149" i="34"/>
  <c r="F150" i="34"/>
  <c r="F154" i="34"/>
  <c r="F155" i="34"/>
  <c r="F138" i="34"/>
  <c r="C58" i="34"/>
  <c r="F46" i="34"/>
  <c r="F143" i="34"/>
  <c r="F113" i="34"/>
  <c r="F412" i="35"/>
  <c r="D412" i="35"/>
  <c r="C412" i="35"/>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36" i="35" l="1"/>
  <c r="F146" i="34"/>
  <c r="F153" i="34"/>
  <c r="F145" i="34"/>
  <c r="F152" i="34"/>
  <c r="F144" i="34"/>
  <c r="F151" i="34"/>
  <c r="F128" i="34"/>
  <c r="F120" i="34"/>
  <c r="F119" i="34"/>
  <c r="F126" i="34"/>
  <c r="F118" i="34"/>
  <c r="F125" i="34"/>
  <c r="F117" i="34"/>
  <c r="F124" i="34"/>
  <c r="F116" i="34"/>
  <c r="F127" i="34"/>
  <c r="F123" i="34"/>
  <c r="F115" i="34"/>
  <c r="F112" i="34"/>
  <c r="F122" i="34"/>
  <c r="F114" i="34"/>
  <c r="F129" i="34"/>
  <c r="F121"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 r="F165" i="34"/>
  <c r="F164" i="34"/>
  <c r="F167" i="34"/>
  <c r="F166"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<sst xmlns="http://schemas.openxmlformats.org/spreadsheetml/2006/main" count="7214" uniqueCount="4677">
  <si>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</si>
  <si>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</si>
  <si>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</si>
  <si>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</si>
  <si>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</si>
  <si>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</si>
  <si>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</si>
  <si>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</si>
  <si>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</si>
  <si>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</si>
  <si>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</si>
  <si>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</si>
  <si>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</si>
  <si>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</si>
  <si>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</si>
  <si>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</si>
  <si>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</si>
  <si>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</si>
  <si>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</si>
  <si>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</si>
  <si>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</si>
  <si>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</si>
  <si>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</si>
  <si>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</si>
  <si>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</si>
  <si>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</si>
  <si>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</si>
  <si>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</si>
  <si>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</si>
  <si>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</si>
  <si>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</si>
  <si>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</si>
  <si>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</si>
  <si>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</si>
  <si>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</si>
  <si>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</si>
  <si>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</si>
  <si>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</si>
  <si>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</si>
  <si>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</si>
  <si>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</si>
  <si>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</si>
  <si>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</si>
  <si>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</si>
  <si>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</si>
  <si>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</si>
  <si>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</si>
  <si>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</si>
  <si>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</si>
  <si>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</si>
  <si>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</si>
  <si>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</si>
  <si>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</si>
  <si>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</si>
  <si>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</si>
  <si>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</si>
  <si>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</si>
  <si>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</si>
  <si>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</si>
  <si>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</si>
  <si>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</si>
  <si>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</si>
  <si>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</si>
  <si>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</si>
  <si>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</si>
  <si>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</si>
  <si>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</si>
  <si>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</si>
  <si>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</si>
  <si>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</si>
  <si>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</si>
  <si>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</si>
  <si>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</si>
  <si>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</si>
  <si>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</si>
  <si>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</si>
  <si>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</si>
  <si>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</si>
  <si>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</si>
  <si>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</si>
  <si>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</si>
  <si>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</si>
  <si>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</si>
  <si>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</si>
  <si>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</si>
  <si>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</si>
  <si>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</si>
  <si>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</si>
  <si>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</si>
  <si>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</si>
  <si>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</si>
  <si>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</si>
  <si>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</si>
  <si>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</si>
  <si>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</si>
  <si>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</si>
  <si>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</si>
  <si>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</si>
  <si>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</si>
  <si>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</si>
  <si>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</si>
  <si>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</si>
  <si>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</si>
  <si>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</si>
  <si>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</si>
  <si>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</si>
  <si>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</si>
  <si>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</si>
  <si>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</si>
  <si>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</si>
  <si>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</si>
  <si>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</si>
  <si>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</si>
  <si>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</si>
  <si>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</si>
  <si>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</si>
  <si>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</si>
  <si>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</si>
  <si>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</si>
  <si>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</si>
  <si>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</si>
  <si>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</si>
  <si>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</si>
  <si>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</si>
  <si>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</si>
  <si>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</si>
  <si>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</si>
  <si>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</si>
  <si>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</si>
  <si>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</si>
  <si>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</si>
  <si>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</si>
  <si>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</si>
  <si>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</si>
  <si>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</si>
  <si>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</si>
  <si>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</si>
  <si>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</si>
  <si>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</si>
  <si>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</si>
  <si>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</si>
  <si>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</si>
  <si>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</si>
  <si>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</si>
  <si>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</si>
  <si>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</si>
  <si>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</si>
  <si>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</si>
  <si>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</si>
  <si>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</si>
  <si>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</si>
  <si>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</si>
  <si>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</si>
  <si>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</si>
  <si>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</si>
  <si>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</si>
  <si>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</si>
  <si>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</si>
  <si>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</si>
  <si>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</si>
  <si>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</si>
  <si>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</si>
  <si>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</si>
  <si>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</si>
  <si>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</si>
  <si>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</si>
  <si>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</si>
  <si>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</si>
  <si>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</si>
  <si>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</si>
  <si>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</si>
  <si>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</si>
  <si>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</si>
  <si>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</si>
  <si>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</si>
  <si>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</si>
  <si>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</si>
  <si>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</si>
  <si>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</si>
  <si>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</si>
  <si>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</si>
  <si>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</si>
  <si>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</si>
  <si>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</si>
  <si>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</si>
  <si>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</si>
  <si>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</si>
  <si>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</si>
  <si>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</si>
  <si>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</si>
  <si>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</si>
  <si>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</si>
  <si>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</si>
  <si>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</si>
  <si>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</si>
  <si>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</si>
  <si>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</si>
  <si>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</si>
  <si>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</si>
  <si>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</si>
  <si>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</si>
  <si>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</si>
  <si>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</si>
  <si>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</si>
  <si>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</si>
  <si>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</si>
  <si>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</si>
  <si>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</si>
  <si>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</si>
  <si>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</si>
  <si>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</si>
  <si>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</si>
  <si>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</si>
  <si>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</si>
  <si>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</si>
  <si>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</si>
  <si>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</si>
  <si>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</si>
  <si>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</si>
  <si>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</si>
  <si>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</si>
  <si>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</si>
  <si>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</si>
  <si>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</si>
  <si>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</si>
  <si>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</si>
  <si>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</si>
  <si>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</si>
  <si>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</si>
  <si>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</si>
  <si>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</si>
  <si>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</si>
  <si>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</si>
  <si>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</si>
  <si>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</si>
  <si>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</si>
  <si>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</si>
  <si>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</si>
  <si>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</si>
  <si>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</si>
  <si>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</si>
  <si>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</si>
  <si>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</si>
  <si>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</si>
  <si>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</si>
  <si>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</si>
  <si>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</si>
  <si>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</si>
  <si>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</si>
  <si>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</si>
  <si>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</si>
  <si>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</si>
  <si>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</si>
  <si>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</si>
  <si>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</si>
  <si>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</si>
  <si>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</si>
  <si>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</si>
  <si>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</si>
  <si>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</si>
  <si>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</si>
  <si>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</si>
  <si>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</si>
  <si>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</si>
  <si>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</si>
  <si>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</si>
  <si>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</si>
  <si>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</si>
  <si>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</si>
  <si>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</si>
  <si>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</si>
  <si>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</si>
  <si>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</si>
  <si>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</si>
  <si>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</si>
  <si>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</si>
  <si>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</si>
  <si>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</si>
  <si>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</si>
  <si>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</si>
  <si>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</si>
  <si>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</si>
  <si>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</si>
  <si>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</si>
  <si>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</si>
  <si>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</si>
  <si>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</si>
  <si>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</si>
  <si>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</si>
  <si>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</si>
  <si>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</si>
  <si>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</si>
  <si>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</si>
  <si>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</si>
  <si>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</si>
  <si>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</si>
  <si>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</si>
  <si>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</si>
  <si>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</si>
  <si>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</si>
  <si>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</si>
  <si>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</si>
  <si>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</si>
  <si>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</si>
  <si>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</si>
  <si>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</si>
  <si>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</si>
  <si>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</si>
  <si>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</si>
  <si>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</si>
  <si>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</si>
  <si>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</si>
  <si>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</si>
  <si>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</si>
  <si>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</si>
  <si>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</si>
  <si>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</si>
  <si>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</si>
  <si>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</si>
  <si>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</si>
  <si>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</si>
  <si>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</si>
  <si>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</si>
  <si>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</si>
  <si>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</si>
  <si>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</si>
  <si>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</si>
  <si>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</si>
  <si>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</si>
  <si>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</si>
  <si>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</si>
  <si>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</si>
  <si>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</si>
  <si>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</si>
  <si>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</si>
  <si>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</si>
  <si>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</si>
  <si>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</si>
  <si>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</si>
  <si>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</si>
  <si>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</si>
  <si>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</si>
  <si>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</si>
  <si>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</si>
  <si>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</si>
  <si>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</si>
  <si>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</si>
  <si>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</si>
  <si>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</si>
  <si>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</si>
  <si>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</si>
  <si>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</si>
  <si>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</si>
  <si>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</si>
  <si>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</si>
  <si>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</si>
  <si>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</si>
  <si>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</si>
  <si>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</si>
  <si>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</si>
  <si>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</si>
  <si>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</si>
  <si>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</si>
  <si>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</si>
  <si>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</si>
  <si>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</si>
  <si>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</si>
  <si>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</si>
  <si>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</si>
  <si>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</si>
  <si>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</si>
  <si>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</si>
  <si>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</si>
  <si>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</si>
  <si>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</si>
  <si>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</si>
  <si>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</si>
  <si>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</si>
  <si>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</si>
  <si>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</si>
  <si>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</si>
  <si>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</si>
  <si>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</si>
  <si>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</si>
  <si>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</si>
  <si>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</si>
  <si>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</si>
  <si>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</si>
  <si>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</si>
  <si>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</si>
  <si>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</si>
  <si>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</si>
  <si>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</si>
  <si>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</si>
  <si>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</si>
  <si>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</si>
  <si>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</si>
  <si>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</si>
  <si>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</si>
  <si>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</si>
  <si>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</si>
  <si>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</si>
  <si>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</si>
  <si>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</si>
  <si>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</si>
  <si>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</si>
  <si>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</si>
  <si>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</si>
  <si>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</si>
  <si>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</si>
  <si>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</si>
  <si>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</si>
  <si>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</si>
  <si>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</si>
  <si>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</si>
  <si>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</si>
  <si>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</si>
  <si>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</si>
  <si>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</si>
  <si>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</si>
  <si>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</si>
  <si>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</si>
  <si>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</si>
  <si>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</si>
  <si>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</si>
  <si>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</si>
  <si>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</si>
  <si>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</si>
  <si>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</si>
  <si>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</si>
  <si>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</si>
  <si>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</si>
  <si>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</si>
  <si>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</si>
  <si>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</si>
  <si>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</si>
  <si>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</si>
  <si>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</si>
  <si>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</si>
  <si>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</si>
  <si>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</si>
  <si>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</si>
  <si>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</si>
  <si>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</si>
  <si>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</si>
  <si>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</si>
  <si>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</si>
  <si>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</si>
  <si>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</si>
  <si>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</si>
  <si>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</si>
  <si>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</si>
  <si>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</si>
  <si>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</si>
  <si>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</si>
  <si>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</si>
  <si>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</si>
  <si>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</si>
  <si>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</si>
  <si>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</si>
  <si>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</si>
  <si>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</si>
  <si>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</si>
  <si>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</si>
  <si>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</si>
  <si>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</si>
  <si>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</si>
  <si>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</si>
  <si>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</si>
  <si>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</si>
  <si>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</si>
  <si>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</si>
  <si>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</si>
  <si>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</si>
  <si>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</si>
  <si>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</si>
  <si>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</si>
  <si>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</si>
  <si>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</si>
  <si>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</si>
  <si>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</si>
  <si>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</si>
  <si>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</si>
  <si>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</si>
  <si>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</si>
  <si>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</si>
  <si>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</si>
  <si>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</si>
  <si>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</si>
  <si>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</si>
  <si>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</si>
  <si>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</si>
  <si>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</si>
  <si>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</si>
  <si>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</si>
  <si>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</si>
  <si>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</si>
  <si>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</si>
  <si>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</si>
  <si>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</si>
  <si>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</si>
  <si>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</si>
  <si>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</si>
  <si>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</si>
  <si>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</si>
  <si>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</si>
  <si>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</si>
  <si>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</si>
  <si>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</si>
  <si>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</si>
  <si>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</si>
  <si>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</si>
  <si>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</si>
  <si>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</si>
  <si>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</si>
  <si>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</si>
  <si>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</si>
  <si>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</si>
  <si>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</si>
  <si>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</si>
  <si>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</si>
  <si>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</si>
  <si>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</si>
  <si>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</si>
  <si>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</si>
  <si>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</si>
  <si>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</si>
  <si>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</si>
  <si>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</si>
  <si>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</si>
  <si>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</si>
  <si>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</si>
  <si>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</si>
  <si>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</si>
  <si>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</si>
  <si>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</si>
  <si>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</si>
  <si>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</si>
  <si>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</si>
  <si>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</si>
  <si>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</si>
  <si>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</si>
  <si>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</si>
  <si>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</si>
  <si>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</si>
  <si>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</si>
  <si>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</si>
  <si>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</si>
  <si>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</si>
  <si>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</si>
  <si>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</si>
  <si>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</si>
  <si>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</si>
  <si>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</si>
  <si>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</si>
  <si>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</si>
  <si>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</si>
  <si>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</si>
  <si>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</si>
  <si>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</si>
  <si>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</si>
  <si>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</si>
  <si>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</si>
  <si>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</si>
  <si>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</si>
  <si>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</si>
  <si>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</si>
  <si>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</si>
  <si>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</si>
  <si>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</si>
  <si>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</si>
  <si>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</si>
  <si>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</si>
  <si>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</si>
  <si>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</si>
  <si>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</si>
  <si>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</si>
  <si>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</si>
  <si>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</si>
  <si>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</si>
  <si>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</si>
  <si>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</si>
  <si>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</si>
  <si>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</si>
  <si>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</si>
  <si>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</si>
  <si>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</si>
  <si>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</si>
  <si>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</si>
  <si>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</si>
  <si>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</si>
  <si>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</si>
  <si>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</si>
  <si>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</si>
  <si>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</si>
  <si>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</si>
  <si>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</si>
  <si>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</si>
  <si>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</si>
  <si>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</si>
  <si>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</si>
  <si>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</si>
  <si>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</si>
  <si>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</si>
  <si>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</si>
  <si>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</si>
  <si>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</si>
  <si>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</si>
  <si>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</si>
  <si>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</si>
  <si>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</si>
  <si>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</si>
  <si>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</si>
  <si>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</si>
  <si>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</si>
  <si>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</si>
  <si>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</si>
  <si>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</si>
  <si>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</si>
  <si>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</si>
  <si>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</si>
  <si>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</si>
  <si>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</si>
  <si>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</si>
  <si>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</si>
  <si>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</si>
  <si>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</si>
  <si>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</si>
  <si>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</si>
  <si>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</si>
  <si>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</si>
  <si>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</si>
  <si>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</si>
  <si>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</si>
  <si>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</si>
  <si>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</si>
  <si>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</si>
  <si>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</si>
  <si>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</si>
  <si>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</si>
  <si>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</si>
  <si>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</si>
  <si>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</si>
  <si>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</si>
  <si>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</si>
  <si>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</si>
  <si>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</si>
  <si>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</si>
  <si>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</si>
  <si>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</si>
  <si>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</si>
  <si>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</si>
  <si>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</si>
  <si>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</si>
  <si>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</si>
  <si>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</si>
  <si>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</si>
  <si>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</si>
  <si>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</si>
  <si>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</si>
  <si>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</si>
  <si>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</si>
  <si>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</si>
  <si>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</si>
  <si>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</si>
  <si>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</si>
  <si>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</si>
  <si>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</si>
  <si>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</si>
  <si>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</si>
  <si>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</si>
  <si>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</si>
  <si>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</si>
  <si>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</si>
  <si>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</si>
  <si>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</si>
  <si>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</si>
  <si>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</si>
  <si>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</si>
  <si>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</si>
  <si>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</si>
  <si>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</si>
  <si>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</si>
  <si>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</si>
  <si>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</si>
  <si>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</si>
  <si>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</si>
  <si>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</si>
  <si>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</si>
  <si>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</si>
  <si>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</si>
  <si>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</si>
  <si>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</si>
  <si>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</si>
  <si>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</si>
  <si>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</si>
  <si>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</si>
  <si>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</si>
  <si>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</si>
  <si>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</si>
  <si>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</si>
  <si>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</si>
  <si>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</si>
  <si>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</si>
  <si>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</si>
  <si>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</si>
  <si>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</si>
  <si>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</si>
  <si>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</si>
  <si>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</si>
  <si>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</si>
  <si>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</si>
  <si>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</si>
  <si>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</si>
  <si>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</si>
  <si>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</si>
  <si>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</si>
  <si>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</si>
  <si>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</si>
  <si>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</si>
  <si>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</si>
  <si>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</si>
  <si>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</si>
  <si>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</si>
  <si>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</si>
  <si>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</si>
  <si>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</si>
  <si>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</si>
  <si>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</si>
  <si>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</si>
  <si>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</si>
  <si>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</si>
  <si>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</si>
  <si>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</si>
  <si>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</si>
  <si>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</si>
  <si>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</si>
  <si>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</si>
  <si>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</si>
  <si>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</si>
  <si>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</si>
  <si>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</si>
  <si>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</si>
  <si>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</si>
  <si>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</si>
  <si>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</si>
  <si>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</si>
  <si>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</si>
  <si>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</si>
  <si>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</si>
  <si>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</si>
  <si>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</si>
  <si>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</si>
  <si>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</si>
  <si>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</si>
  <si>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</si>
  <si>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</si>
  <si>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</si>
  <si>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</si>
  <si>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</si>
  <si>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</si>
  <si>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</si>
  <si>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</si>
  <si>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</si>
  <si>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</si>
  <si>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</si>
  <si>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</si>
  <si>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</si>
  <si>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</si>
  <si>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</si>
  <si>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</si>
  <si>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</si>
  <si>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</si>
  <si>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</si>
  <si>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</si>
  <si>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</si>
  <si>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</si>
  <si>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</si>
  <si>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</si>
  <si>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</si>
  <si>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</si>
  <si>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</si>
  <si>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</si>
  <si>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</si>
  <si>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</si>
  <si>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</si>
  <si>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</si>
  <si>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</si>
  <si>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</si>
  <si>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</si>
  <si>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</si>
  <si>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</si>
  <si>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</si>
  <si>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</si>
  <si>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</si>
  <si>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</si>
  <si>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</si>
  <si>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</si>
  <si>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</si>
  <si>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</si>
  <si>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</si>
  <si>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</si>
  <si>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</si>
  <si>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</si>
  <si>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</si>
  <si>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</si>
  <si>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</si>
  <si>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</si>
  <si>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</si>
  <si>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</si>
  <si>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</si>
  <si>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</si>
  <si>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</si>
  <si>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</si>
  <si>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</si>
  <si>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</si>
  <si>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</si>
  <si>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</si>
  <si>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</si>
  <si>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</si>
  <si>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</si>
  <si>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</si>
  <si>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</si>
  <si>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</si>
  <si>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</si>
  <si>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</si>
  <si>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</si>
  <si>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</si>
  <si>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</si>
  <si>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</si>
  <si>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</si>
  <si>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</si>
  <si>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</si>
  <si>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</si>
  <si>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</si>
  <si>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</si>
  <si>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</si>
  <si>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</si>
  <si>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</si>
  <si>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</si>
  <si>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</si>
  <si>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</si>
  <si>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</si>
  <si>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</si>
  <si>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</si>
  <si>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</si>
  <si>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</si>
  <si>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</si>
  <si>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</si>
  <si>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</si>
  <si>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</si>
  <si>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</si>
  <si>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</si>
  <si>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</si>
  <si>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</si>
  <si>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</si>
  <si>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</si>
  <si>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</si>
  <si>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</si>
  <si>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</si>
  <si>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</si>
  <si>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</si>
  <si>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</si>
  <si>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</si>
  <si>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</si>
  <si>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</si>
  <si>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</si>
  <si>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</si>
  <si>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</si>
  <si>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</si>
  <si>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</si>
  <si>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</si>
  <si>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</si>
  <si>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</si>
  <si>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</si>
  <si>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</si>
  <si>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</si>
  <si>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</si>
  <si>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</si>
  <si>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</si>
  <si>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</si>
  <si>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</si>
  <si>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</si>
  <si>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</si>
  <si>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</si>
  <si>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</si>
  <si>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</si>
  <si>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</si>
  <si>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</si>
  <si>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</si>
  <si>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</si>
  <si>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</si>
  <si>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</si>
  <si>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</si>
  <si>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</si>
  <si>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</si>
  <si>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</si>
  <si>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</si>
  <si>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</si>
  <si>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</si>
  <si>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</si>
  <si>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</si>
  <si>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</si>
  <si>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</si>
  <si>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</si>
  <si>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</si>
  <si>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</si>
  <si>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</si>
  <si>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</si>
  <si>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</si>
  <si>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</si>
  <si>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</si>
  <si>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</si>
  <si>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</si>
  <si>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</si>
  <si>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</si>
  <si>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</si>
  <si>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</si>
  <si>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</si>
  <si>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</si>
  <si>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</si>
  <si>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</si>
  <si>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</si>
  <si>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</si>
  <si>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</si>
  <si>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</si>
  <si>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</si>
  <si>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</si>
  <si>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</si>
  <si>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</si>
  <si>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</si>
  <si>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</si>
  <si>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</si>
  <si>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</si>
  <si>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</si>
  <si>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</si>
  <si>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</si>
  <si>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</si>
  <si>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</si>
  <si>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</si>
  <si>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</si>
  <si>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</si>
  <si>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</si>
  <si>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</si>
  <si>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</si>
  <si>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</si>
  <si>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</si>
  <si>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</si>
  <si>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</si>
  <si>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</si>
  <si>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</si>
  <si>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</si>
  <si>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</si>
  <si>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</si>
  <si>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</si>
  <si>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</si>
  <si>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</si>
  <si>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</si>
  <si>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</si>
  <si>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</si>
  <si>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</si>
  <si>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</si>
  <si>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</si>
  <si>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</si>
  <si>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</si>
  <si>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</si>
  <si>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</si>
  <si>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</si>
  <si>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</si>
  <si>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</si>
  <si>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</si>
  <si>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</si>
  <si>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</si>
  <si>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</si>
  <si>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</si>
  <si>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</si>
  <si>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</si>
  <si>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</si>
  <si>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</si>
  <si>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</si>
  <si>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</si>
  <si>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</si>
  <si>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</si>
  <si>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</si>
  <si>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</si>
  <si>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</si>
  <si>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</si>
  <si>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</si>
  <si>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</si>
  <si>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</si>
  <si>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</si>
  <si>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</si>
  <si>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</si>
  <si>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</si>
  <si>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</si>
  <si>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</si>
  <si>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</si>
  <si>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</si>
  <si>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</si>
  <si>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</si>
  <si>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</si>
  <si>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</si>
  <si>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</si>
  <si>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</si>
  <si>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</si>
  <si>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</si>
  <si>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</si>
  <si>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</si>
  <si>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</si>
  <si>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</si>
  <si>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</si>
  <si>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</si>
  <si>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</si>
  <si>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</si>
  <si>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</si>
  <si>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</si>
  <si>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</si>
  <si>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</si>
  <si>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</si>
  <si>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</si>
  <si>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</si>
  <si>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</si>
  <si>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</si>
  <si>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</si>
  <si>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</si>
  <si>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</si>
  <si>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</si>
  <si>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</si>
  <si>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</si>
  <si>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</si>
  <si>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</si>
  <si>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</si>
  <si>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</si>
  <si>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</si>
  <si>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</si>
  <si>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</si>
  <si>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</si>
  <si>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</si>
  <si>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</si>
  <si>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</si>
  <si>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</si>
  <si>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</si>
  <si>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</si>
  <si>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</si>
  <si>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</si>
  <si>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</si>
  <si>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</si>
  <si>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</si>
  <si>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</si>
  <si>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</si>
  <si>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</si>
  <si>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</si>
  <si>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</si>
  <si>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</si>
  <si>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</si>
  <si>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</si>
  <si>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</si>
  <si>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</si>
  <si>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</si>
  <si>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</si>
  <si>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</si>
  <si>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</si>
  <si>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</si>
  <si>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</si>
  <si>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</si>
  <si>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</si>
  <si>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</si>
  <si>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</si>
  <si>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</si>
  <si>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</si>
  <si>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</si>
  <si>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</si>
  <si>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</si>
  <si>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</si>
  <si>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</si>
  <si>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</si>
  <si>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</si>
  <si>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</si>
  <si>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</si>
  <si>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</si>
  <si>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</si>
  <si>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</si>
  <si>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</si>
  <si>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</si>
  <si>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</si>
  <si>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</si>
  <si>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</si>
  <si>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</si>
  <si>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</si>
  <si>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</si>
  <si>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</si>
  <si>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</si>
  <si>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</si>
  <si>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</si>
  <si>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</si>
  <si>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</si>
  <si>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</si>
  <si>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</si>
  <si>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</si>
  <si>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</si>
  <si>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</si>
  <si>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</si>
  <si>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</si>
  <si>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</si>
  <si>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</si>
  <si>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</si>
  <si>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</si>
  <si>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</si>
  <si>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</si>
  <si>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</si>
  <si>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</si>
  <si>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</si>
  <si>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</si>
  <si>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</si>
  <si>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</si>
  <si>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</si>
  <si>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</si>
  <si>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</si>
  <si>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</si>
  <si>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</si>
  <si>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</si>
  <si>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</si>
  <si>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</si>
  <si>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</si>
  <si>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</si>
  <si>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</si>
  <si>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</si>
  <si>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</si>
  <si>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</si>
  <si>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</si>
  <si>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</si>
  <si>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</si>
  <si>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</si>
  <si>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</si>
  <si>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</si>
  <si>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</si>
  <si>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</si>
  <si>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</si>
  <si>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</si>
  <si>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</si>
  <si>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</si>
  <si>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</si>
  <si>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</si>
  <si>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</si>
  <si>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</si>
  <si>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</si>
  <si>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</si>
  <si>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</si>
  <si>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</si>
  <si>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</si>
  <si>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</si>
  <si>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</si>
  <si>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</si>
  <si>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</si>
  <si>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</si>
  <si>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</si>
  <si>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</si>
  <si>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</si>
  <si>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</si>
  <si>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</si>
  <si>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</si>
  <si>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</si>
  <si>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</si>
  <si>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</si>
  <si>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</si>
  <si>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</si>
  <si>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</si>
  <si>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</si>
  <si>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</si>
  <si>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</si>
  <si>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</si>
  <si>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</si>
  <si>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</si>
  <si>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</si>
  <si>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</si>
  <si>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</si>
  <si>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</si>
  <si>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</si>
  <si>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</si>
  <si>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</si>
  <si>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</si>
  <si>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</si>
  <si>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</si>
  <si>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</si>
  <si>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</si>
  <si>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</si>
  <si>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</si>
  <si>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</si>
  <si>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</si>
  <si>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</si>
  <si>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</si>
  <si>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</si>
  <si>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</si>
  <si>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</si>
  <si>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</si>
  <si>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</si>
  <si>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</si>
  <si>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</si>
  <si>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</si>
  <si>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</si>
  <si>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</si>
  <si>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</si>
  <si>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</si>
  <si>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</si>
  <si>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</si>
  <si>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</si>
  <si>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</si>
  <si>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</si>
  <si>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</si>
  <si>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</si>
  <si>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</si>
  <si>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</si>
  <si>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</si>
  <si>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</si>
  <si>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</si>
  <si>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</si>
  <si>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</si>
  <si>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</si>
  <si>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</si>
  <si>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</si>
  <si>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</si>
  <si>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</si>
  <si>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</si>
  <si>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</si>
  <si>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</si>
  <si>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</si>
  <si>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</si>
  <si>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</si>
  <si>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</si>
  <si>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</si>
  <si>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</si>
  <si>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</si>
  <si>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</si>
  <si>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</si>
  <si>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</si>
  <si>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</si>
  <si>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</si>
  <si>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</si>
  <si>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</si>
  <si>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</si>
  <si>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</si>
  <si>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</si>
  <si>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</si>
  <si>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</si>
  <si>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</si>
  <si>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</si>
  <si>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</si>
  <si>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</si>
  <si>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</si>
  <si>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</si>
  <si>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</si>
  <si>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</si>
  <si>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</si>
  <si>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</si>
  <si>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</si>
  <si>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</si>
  <si>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</si>
  <si>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</si>
  <si>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</si>
  <si>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</si>
  <si>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</si>
  <si>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</si>
  <si>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</si>
  <si>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</si>
  <si>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</si>
  <si>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</si>
  <si>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</si>
  <si>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</si>
  <si>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</si>
  <si>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</si>
  <si>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</si>
  <si>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</si>
  <si>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</si>
  <si>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</si>
  <si>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</si>
  <si>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</si>
  <si>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</si>
  <si>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</si>
  <si>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</si>
  <si>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</si>
  <si>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</si>
  <si>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</si>
  <si>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</si>
  <si>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</si>
  <si>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</si>
  <si>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</si>
  <si>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</si>
  <si>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</si>
  <si>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</si>
  <si>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</si>
  <si>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</si>
  <si>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</si>
  <si>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</si>
  <si>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</si>
  <si>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</si>
  <si>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</si>
  <si>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</si>
  <si>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</si>
  <si>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</si>
  <si>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</si>
  <si>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</si>
  <si>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</si>
  <si>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</si>
  <si>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</si>
  <si>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</si>
  <si>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</si>
  <si>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</si>
  <si>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</si>
  <si>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</si>
  <si>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</si>
  <si>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</si>
  <si>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</si>
  <si>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</si>
  <si>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</si>
  <si>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</si>
  <si>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</si>
  <si>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</si>
  <si>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</si>
  <si>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</si>
  <si>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</si>
  <si>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</si>
  <si>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</si>
  <si>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</si>
  <si>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</si>
  <si>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</si>
  <si>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</si>
  <si>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</si>
  <si>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</si>
  <si>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</si>
  <si>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</si>
  <si>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</si>
  <si>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</si>
  <si>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</si>
  <si>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</si>
  <si>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</si>
  <si>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</si>
  <si>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</si>
  <si>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</si>
  <si>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</si>
  <si>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</si>
  <si>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</si>
  <si>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</si>
  <si>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</si>
  <si>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</si>
  <si>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</si>
  <si>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</si>
  <si>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</si>
  <si>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</si>
  <si>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</si>
  <si>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</si>
  <si>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</si>
  <si>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</si>
  <si>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</si>
  <si>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</si>
  <si>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</si>
  <si>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</si>
  <si>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</si>
  <si>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</si>
  <si>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</si>
  <si>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</si>
  <si>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</si>
  <si>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</si>
  <si>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</si>
  <si>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</si>
  <si>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</si>
  <si>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</si>
  <si>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</si>
  <si>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</si>
  <si>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</si>
  <si>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</si>
  <si>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</si>
  <si>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</si>
  <si>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</si>
  <si>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</si>
  <si>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</si>
  <si>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</si>
  <si>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</si>
  <si>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</si>
  <si>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</si>
  <si>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</si>
  <si>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</si>
  <si>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</si>
  <si>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</si>
  <si>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</si>
  <si>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</si>
  <si>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</si>
  <si>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</si>
  <si>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</si>
  <si>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</si>
  <si>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</si>
  <si>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</si>
  <si>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</si>
  <si>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</si>
  <si>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</si>
  <si>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</si>
  <si>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</si>
  <si>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</si>
  <si>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</si>
  <si>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</si>
  <si>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</si>
  <si>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</si>
  <si>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</si>
  <si>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</si>
  <si>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</si>
  <si>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</si>
  <si>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</si>
  <si>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</si>
  <si>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</si>
  <si>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</si>
  <si>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</si>
  <si>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</si>
  <si>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</si>
  <si>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</si>
  <si>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</si>
  <si>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</si>
  <si>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</si>
  <si>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</si>
  <si>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</si>
  <si>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</si>
  <si>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</si>
  <si>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</si>
  <si>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</si>
  <si>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</si>
  <si>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</si>
  <si>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</si>
  <si>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</si>
  <si>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</si>
  <si>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</si>
  <si>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</si>
  <si>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</si>
  <si>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</si>
  <si>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</si>
  <si>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</si>
  <si>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</si>
  <si>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</si>
  <si>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</si>
  <si>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</si>
  <si>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</si>
  <si>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</si>
  <si>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</si>
  <si>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</si>
  <si>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</si>
  <si>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</si>
  <si>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</si>
  <si>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</si>
  <si>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</si>
  <si>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</si>
  <si>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</si>
  <si>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</si>
  <si>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</si>
  <si>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</si>
  <si>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</si>
  <si>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</si>
  <si>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</si>
  <si>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</si>
  <si>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</si>
  <si>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</si>
  <si>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</si>
  <si>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</si>
  <si>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</si>
  <si>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</si>
  <si>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</si>
  <si>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</si>
  <si>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</si>
  <si>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</si>
  <si>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</si>
  <si>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</si>
  <si>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</si>
  <si>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</si>
  <si>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</si>
  <si>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</si>
  <si>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</si>
  <si>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</si>
  <si>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</si>
  <si>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</si>
  <si>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</si>
  <si>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</si>
  <si>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</si>
  <si>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</si>
  <si>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</si>
  <si>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</si>
  <si>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</si>
  <si>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</si>
  <si>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</si>
  <si>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</si>
  <si>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</si>
  <si>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</si>
  <si>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</si>
  <si>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</si>
  <si>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</si>
  <si>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</si>
  <si>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</si>
  <si>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</si>
  <si>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</si>
  <si>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</si>
  <si>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</si>
  <si>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</si>
  <si>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</si>
  <si>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</si>
  <si>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</si>
  <si>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</si>
  <si>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</si>
  <si>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</si>
  <si>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</si>
  <si>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</si>
  <si>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</si>
  <si>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</si>
  <si>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</si>
  <si>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</si>
  <si>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</si>
  <si>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</si>
  <si>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</si>
  <si>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</si>
  <si>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</si>
  <si>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</si>
  <si>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</si>
  <si>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</si>
  <si>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</si>
  <si>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</si>
  <si>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</si>
  <si>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</si>
  <si>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</si>
  <si>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</si>
  <si>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</si>
  <si>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</si>
  <si>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</si>
  <si>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</si>
  <si>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</si>
  <si>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</si>
  <si>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</si>
  <si>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</si>
  <si>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</si>
  <si>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</si>
  <si>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</si>
  <si>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</si>
  <si>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</si>
  <si>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</si>
  <si>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</si>
  <si>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</si>
  <si>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</si>
  <si>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</si>
  <si>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</si>
  <si>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</si>
  <si>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</si>
  <si>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</si>
  <si>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</si>
  <si>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</si>
  <si>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</si>
  <si>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</si>
  <si>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</si>
  <si>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</si>
  <si>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</si>
  <si>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</si>
  <si>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</si>
  <si>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</si>
  <si>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</si>
  <si>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</si>
  <si>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</si>
  <si>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</si>
  <si>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</si>
  <si>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</si>
  <si>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</si>
  <si>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</si>
  <si>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</si>
  <si>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</si>
  <si>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</si>
  <si>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</si>
  <si>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</si>
  <si>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</si>
  <si>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</si>
  <si>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</si>
  <si>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</si>
  <si>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</si>
  <si>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</si>
  <si>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</si>
  <si>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</si>
  <si>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</si>
  <si>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</si>
  <si>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</si>
  <si>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</si>
  <si>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</si>
  <si>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</si>
  <si>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</si>
  <si>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</si>
  <si>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</si>
  <si>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</si>
  <si>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</si>
  <si>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</si>
  <si>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</si>
  <si>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</si>
  <si>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</si>
  <si>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</si>
  <si>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</si>
  <si>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</si>
  <si>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</si>
  <si>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</si>
  <si>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</si>
  <si>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</si>
  <si>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</si>
  <si>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</si>
  <si>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</si>
  <si>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</si>
  <si>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</si>
  <si>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</si>
  <si>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</si>
  <si>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</si>
  <si>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</si>
  <si>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</si>
  <si>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</si>
  <si>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</si>
  <si>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</si>
  <si>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</si>
  <si>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</si>
  <si>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</si>
  <si>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</si>
  <si>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</si>
  <si>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</si>
  <si>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</si>
  <si>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</si>
  <si>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</si>
  <si>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</si>
  <si>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</si>
  <si>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</si>
  <si>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</si>
  <si>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</si>
  <si>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</si>
  <si>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</si>
  <si>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</si>
  <si>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</si>
  <si>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</si>
  <si>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</si>
  <si>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</si>
  <si>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</si>
  <si>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</si>
  <si>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</si>
  <si>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</si>
  <si>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</si>
  <si>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</si>
  <si>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</si>
  <si>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</si>
  <si>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</si>
  <si>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</si>
  <si>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</si>
  <si>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</si>
  <si>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</si>
  <si>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</si>
  <si>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</si>
  <si>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</si>
  <si>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</si>
  <si>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</si>
  <si>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</si>
  <si>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</si>
  <si>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</si>
  <si>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</si>
  <si>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</si>
  <si>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</si>
  <si>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</si>
  <si>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</si>
  <si>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</si>
  <si>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</si>
  <si>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</si>
  <si>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</si>
  <si>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</si>
  <si>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</si>
  <si>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</si>
  <si>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</si>
  <si>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</si>
  <si>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</si>
  <si>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</si>
  <si>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</si>
  <si>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</si>
  <si>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</si>
  <si>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</si>
  <si>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</si>
  <si>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</si>
  <si>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</si>
  <si>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</si>
  <si>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</si>
  <si>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</si>
  <si>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</si>
  <si>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</si>
  <si>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</si>
  <si>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</si>
  <si>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</si>
  <si>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</si>
  <si>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</si>
  <si>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</si>
  <si>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</si>
  <si>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</si>
  <si>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</si>
  <si>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</si>
  <si>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</si>
  <si>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</si>
  <si>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</si>
  <si>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</si>
  <si>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</si>
  <si>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</si>
  <si>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</si>
  <si>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</si>
  <si>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</si>
  <si>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</si>
  <si>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</si>
  <si>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</si>
  <si>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</si>
  <si>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</si>
  <si>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</si>
  <si>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</si>
  <si>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</si>
  <si>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</si>
  <si>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</si>
  <si>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</si>
  <si>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</si>
  <si>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</si>
  <si>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</si>
  <si>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</si>
  <si>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</si>
  <si>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</si>
  <si>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</si>
  <si>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</si>
  <si>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</si>
  <si>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</si>
  <si>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</si>
  <si>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</si>
  <si>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</si>
  <si>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</si>
  <si>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</si>
  <si>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</si>
  <si>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</si>
  <si>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</si>
  <si>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</si>
  <si>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</si>
  <si>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</si>
  <si>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</si>
  <si>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</si>
  <si>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</si>
  <si>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</si>
  <si>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</si>
  <si>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</si>
  <si>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</si>
  <si>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</si>
  <si>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</si>
  <si>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</si>
  <si>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</si>
  <si>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</si>
  <si>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</si>
  <si>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</si>
  <si>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</si>
  <si>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</si>
  <si>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</si>
  <si>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</si>
  <si>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</si>
  <si>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</si>
  <si>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</si>
  <si>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</si>
  <si>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</si>
  <si>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</si>
  <si>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</si>
  <si>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</si>
  <si>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</si>
  <si>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</si>
  <si>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</si>
  <si>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</si>
  <si>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</si>
  <si>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</si>
  <si>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</si>
  <si>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</si>
  <si>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</si>
  <si>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</si>
  <si>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</si>
  <si>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</si>
  <si>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</si>
  <si>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</si>
  <si>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</si>
  <si>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</si>
  <si>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</si>
  <si>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</si>
  <si>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</si>
  <si>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</si>
  <si>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</si>
  <si>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</si>
  <si>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</si>
  <si>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</si>
  <si>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</si>
  <si>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</si>
  <si>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</si>
  <si>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</si>
  <si>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</si>
  <si>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</si>
  <si>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</si>
  <si>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</si>
  <si>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</si>
  <si>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</si>
  <si>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</si>
  <si>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</si>
  <si>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</si>
  <si>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</si>
  <si>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</si>
  <si>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</si>
  <si>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</si>
  <si>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</si>
  <si>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</si>
  <si>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</si>
  <si>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</si>
  <si>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</si>
  <si>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</si>
  <si>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</si>
  <si>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</si>
  <si>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</si>
  <si>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</si>
  <si>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</si>
  <si>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</si>
  <si>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</si>
  <si>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</si>
  <si>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</si>
  <si>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</si>
  <si>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</si>
  <si>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</si>
  <si>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</si>
  <si>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</si>
  <si>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</si>
  <si>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</si>
  <si>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</si>
  <si>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</si>
  <si>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</si>
  <si>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</si>
  <si>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</si>
  <si>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</si>
  <si>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</si>
  <si>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</si>
  <si>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</si>
  <si>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</si>
  <si>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</si>
  <si>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</si>
  <si>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</si>
  <si>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</si>
  <si>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</si>
  <si>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</si>
  <si>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</si>
  <si>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</si>
  <si>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</si>
  <si>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</si>
  <si>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</si>
  <si>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</si>
  <si>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</si>
  <si>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</si>
  <si>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</si>
  <si>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</si>
  <si>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</si>
  <si>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</si>
  <si>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</si>
  <si>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</si>
  <si>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</si>
  <si>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</si>
  <si>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</si>
  <si>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</si>
  <si>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</si>
  <si>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</si>
  <si>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</si>
  <si>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</si>
  <si>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</si>
  <si>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</si>
  <si>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</si>
  <si>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</si>
  <si>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</si>
  <si>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</si>
  <si>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</si>
  <si>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</si>
  <si>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</si>
  <si>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</si>
  <si>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</si>
  <si>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</si>
  <si>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</si>
  <si>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</si>
  <si>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</si>
  <si>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</si>
  <si>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</si>
  <si>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</si>
  <si>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</si>
  <si>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</si>
  <si>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</si>
  <si>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</si>
  <si>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</si>
  <si>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</si>
  <si>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</si>
  <si>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</si>
  <si>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</si>
  <si>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</si>
  <si>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</si>
  <si>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</si>
  <si>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</si>
  <si>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</si>
  <si>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</si>
  <si>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</si>
  <si>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</si>
  <si>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</si>
  <si>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</si>
  <si>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</si>
  <si>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</si>
  <si>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</si>
  <si>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</si>
  <si>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</si>
  <si>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</si>
  <si>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</si>
  <si>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</si>
  <si>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</si>
  <si>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</si>
  <si>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</si>
  <si>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</si>
  <si>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</si>
  <si>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</si>
  <si>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</si>
  <si>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</si>
  <si>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</si>
  <si>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</si>
  <si>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</si>
  <si>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</si>
  <si>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</si>
  <si>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</si>
  <si>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</si>
  <si>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</si>
  <si>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</si>
  <si>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</si>
  <si>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</si>
  <si>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</si>
  <si>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</si>
  <si>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</si>
  <si>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</si>
  <si>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</si>
  <si>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</si>
  <si>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</si>
  <si>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</si>
  <si>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</si>
  <si>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</si>
  <si>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</si>
  <si>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</si>
  <si>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</si>
  <si>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</si>
  <si>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</si>
  <si>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</si>
  <si>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</si>
  <si>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</si>
  <si>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</si>
  <si>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</si>
  <si>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</si>
  <si>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</si>
  <si>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</si>
  <si>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</si>
  <si>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</si>
  <si>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</si>
  <si>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</si>
  <si>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</si>
  <si>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</si>
  <si>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</si>
  <si>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</si>
  <si>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</si>
  <si>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</si>
  <si>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</si>
  <si>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</si>
  <si>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</si>
  <si>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</si>
  <si>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</si>
  <si>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</si>
  <si>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</si>
  <si>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</si>
  <si>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</si>
  <si>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</si>
  <si>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</si>
  <si>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</si>
  <si>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</si>
  <si>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</si>
  <si>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</si>
  <si>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</si>
  <si>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</si>
  <si>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</si>
  <si>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</si>
  <si>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</si>
  <si>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</si>
  <si>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</si>
  <si>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</si>
  <si>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</si>
  <si>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</si>
  <si>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</si>
  <si>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</si>
  <si>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</si>
  <si>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</si>
  <si>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</si>
  <si>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</si>
  <si>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</si>
  <si>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</si>
  <si>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</si>
  <si>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</si>
  <si>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</si>
  <si>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</si>
  <si>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</si>
  <si>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</si>
  <si>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</si>
  <si>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</si>
  <si>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</si>
  <si>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</si>
  <si>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</si>
  <si>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</si>
  <si>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</si>
  <si>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</si>
  <si>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</si>
  <si>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</si>
  <si>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</si>
  <si>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</si>
  <si>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</si>
  <si>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</si>
  <si>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</si>
  <si>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</si>
  <si>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</si>
  <si>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</si>
  <si>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</si>
  <si>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</si>
  <si>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</si>
  <si>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</si>
  <si>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</si>
  <si>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</si>
  <si>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</si>
  <si>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</si>
  <si>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</si>
  <si>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</si>
  <si>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</si>
  <si>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</si>
  <si>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</si>
  <si>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</si>
  <si>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</si>
  <si>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</si>
  <si>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</si>
  <si>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</si>
  <si>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</si>
  <si>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</si>
  <si>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</si>
  <si>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</si>
  <si>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</si>
  <si>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</si>
  <si>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</si>
  <si>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</si>
  <si>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</si>
  <si>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</si>
  <si>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</si>
  <si>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</si>
  <si>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</si>
  <si>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</si>
  <si>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</si>
  <si>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</si>
  <si>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</si>
  <si>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</si>
  <si>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</si>
  <si>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</si>
  <si>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</si>
  <si>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</si>
  <si>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</si>
  <si>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</si>
  <si>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</si>
  <si>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</si>
  <si>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</si>
  <si>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</si>
  <si>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</si>
  <si>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</si>
  <si>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</si>
  <si>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</si>
  <si>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</si>
  <si>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</si>
  <si>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</si>
  <si>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</si>
  <si>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</si>
  <si>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</si>
  <si>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</si>
  <si>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</si>
  <si>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</si>
  <si>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</si>
  <si>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</si>
  <si>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</si>
  <si>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</si>
  <si>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</si>
  <si>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</si>
  <si>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</si>
  <si>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</si>
  <si>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</si>
  <si>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</si>
  <si>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</si>
  <si>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</si>
  <si>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</si>
  <si>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</si>
  <si>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</si>
  <si>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</si>
  <si>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</si>
  <si>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</si>
  <si>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</si>
  <si>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</si>
  <si>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</si>
  <si>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</si>
  <si>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</si>
  <si>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</si>
  <si>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</si>
  <si>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</si>
  <si>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</si>
  <si>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</si>
  <si>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</si>
  <si>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</si>
  <si>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</si>
  <si>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</si>
  <si>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</si>
  <si>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</si>
  <si>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</si>
  <si>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</si>
  <si>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</si>
  <si>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</si>
  <si>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</si>
  <si>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</si>
  <si>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</si>
  <si>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</si>
  <si>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</si>
  <si>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</si>
  <si>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</si>
  <si>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</si>
  <si>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</si>
  <si>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</si>
  <si>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</si>
  <si>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</si>
  <si>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</si>
  <si>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</si>
  <si>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</si>
  <si>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</si>
  <si>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</si>
  <si>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</si>
  <si>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</si>
  <si>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</si>
  <si>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</si>
  <si>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</si>
  <si>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</si>
  <si>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</si>
  <si>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</si>
  <si>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</si>
  <si>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</si>
  <si>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</si>
  <si>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</si>
  <si>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</si>
  <si>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</si>
  <si>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</si>
  <si>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</si>
  <si>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</si>
  <si>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</si>
  <si>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</si>
  <si>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</si>
  <si>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</si>
  <si>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</si>
  <si>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</si>
  <si>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</si>
  <si>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</si>
  <si>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</si>
  <si>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</si>
  <si>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</si>
  <si>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</si>
  <si>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</si>
  <si>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</si>
  <si>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</si>
  <si>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</si>
  <si>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</si>
  <si>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</si>
  <si>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</si>
  <si>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</si>
  <si>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</si>
  <si>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</si>
  <si>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</si>
  <si>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</si>
  <si>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</si>
  <si>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</si>
  <si>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</si>
  <si>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</si>
  <si>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</si>
  <si>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</si>
  <si>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</si>
  <si>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</si>
  <si>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</si>
  <si>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</si>
  <si>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</si>
  <si>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</si>
  <si>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</si>
  <si>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</si>
  <si>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</si>
  <si>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</si>
  <si>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</si>
  <si>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</si>
  <si>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</si>
  <si>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</si>
  <si>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</si>
  <si>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</si>
  <si>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</si>
  <si>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</si>
  <si>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</si>
  <si>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</si>
  <si>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</si>
  <si>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</si>
  <si>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</si>
  <si>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</si>
  <si>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</si>
  <si>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</si>
  <si>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</si>
  <si>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</si>
  <si>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</si>
  <si>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</si>
  <si>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</si>
  <si>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</si>
  <si>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</si>
  <si>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</si>
  <si>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</si>
  <si>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</si>
  <si>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</si>
  <si>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</si>
  <si>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</si>
  <si>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</si>
  <si>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</si>
  <si>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</si>
  <si>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</si>
  <si>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</si>
  <si>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</si>
  <si>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</si>
  <si>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</si>
  <si>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</si>
  <si>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</si>
  <si>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</si>
  <si>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</si>
  <si>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</si>
  <si>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</si>
  <si>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</si>
  <si>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</si>
  <si>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</si>
  <si>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</si>
  <si>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</si>
  <si>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</si>
  <si>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</si>
  <si>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</si>
  <si>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</si>
  <si>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</si>
  <si>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</si>
  <si>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</si>
  <si>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</si>
  <si>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</si>
  <si>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</si>
  <si>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</si>
  <si>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</si>
  <si>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</si>
  <si>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</si>
  <si>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</si>
  <si>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</si>
  <si>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</si>
  <si>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</si>
  <si>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</si>
  <si>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</si>
  <si>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</si>
  <si>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</si>
  <si>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</si>
  <si>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</si>
  <si>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</si>
  <si>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</si>
  <si>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</si>
  <si>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</si>
  <si>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</si>
  <si>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</si>
  <si>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</si>
  <si>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</si>
  <si>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</si>
  <si>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</si>
  <si>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</si>
  <si>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</si>
  <si>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</si>
  <si>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</si>
  <si>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</si>
  <si>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</si>
  <si>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</si>
  <si>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</si>
  <si>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</si>
  <si>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</si>
  <si>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</si>
  <si>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</si>
  <si>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</si>
  <si>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</si>
  <si>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</si>
  <si>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</si>
  <si>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</si>
  <si>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</si>
  <si>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</si>
  <si>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</si>
  <si>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</si>
  <si>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</si>
  <si>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</si>
  <si>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</si>
  <si>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</si>
  <si>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</si>
  <si>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</si>
  <si>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</si>
  <si>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</si>
  <si>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</si>
  <si>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</si>
  <si>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</si>
  <si>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</si>
  <si>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</si>
  <si>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</si>
  <si>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</si>
  <si>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</si>
  <si>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</si>
  <si>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</si>
  <si>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</si>
  <si>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</si>
  <si>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</si>
  <si>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</si>
  <si>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</si>
  <si>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</si>
  <si>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</si>
  <si>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</si>
  <si>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</si>
  <si>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</si>
  <si>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</si>
  <si>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</si>
  <si>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</si>
  <si>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</si>
  <si>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</si>
  <si>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</si>
  <si>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</si>
  <si>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</si>
  <si>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</si>
  <si>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</si>
  <si>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</si>
  <si>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</si>
  <si>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</si>
  <si>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</si>
  <si>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</si>
  <si>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</si>
  <si>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</si>
  <si>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</si>
  <si>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</si>
  <si>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</si>
  <si>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</si>
  <si>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</si>
  <si>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</si>
  <si>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</si>
  <si>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</si>
  <si>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</si>
  <si>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</si>
  <si>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</si>
  <si>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</si>
  <si>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</si>
  <si>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</si>
  <si>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</si>
  <si>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</si>
  <si>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</si>
  <si>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</si>
  <si>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</si>
  <si>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</si>
  <si>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</si>
  <si>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</si>
  <si>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</si>
  <si>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</si>
  <si>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</si>
  <si>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</si>
  <si>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</si>
  <si>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</si>
  <si>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</si>
  <si>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</si>
  <si>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</si>
  <si>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</si>
  <si>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</si>
  <si>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</si>
  <si>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</si>
  <si>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</si>
  <si>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</si>
  <si>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</si>
  <si>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</si>
  <si>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</si>
  <si>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</si>
  <si>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</si>
  <si>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</si>
  <si>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</si>
  <si>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</si>
  <si>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</si>
  <si>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</si>
  <si>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</si>
  <si>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</si>
  <si>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</si>
  <si>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</si>
  <si>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</si>
  <si>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</si>
  <si>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</si>
  <si>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</si>
  <si>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</si>
  <si>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</si>
  <si>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</si>
  <si>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</si>
  <si>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</si>
  <si>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</si>
  <si>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</si>
  <si>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</si>
  <si>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</si>
  <si>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</si>
  <si>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</si>
  <si>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</si>
  <si>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</si>
  <si>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</si>
  <si>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</si>
  <si>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</si>
  <si>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</si>
  <si>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</si>
  <si>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</si>
  <si>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</si>
  <si>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</si>
  <si>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</si>
  <si>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</si>
  <si>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</si>
  <si>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</si>
  <si>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</si>
  <si>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</si>
  <si>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</si>
  <si>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</si>
  <si>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</si>
  <si>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</si>
  <si>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</si>
  <si>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</si>
  <si>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</si>
  <si>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</si>
  <si>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</si>
  <si>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</si>
  <si>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</si>
  <si>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</si>
  <si>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</si>
  <si>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</si>
  <si>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</si>
  <si>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</si>
  <si>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</si>
  <si>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</si>
  <si>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</si>
  <si>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</si>
  <si>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</si>
  <si>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</si>
  <si>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</si>
  <si>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</si>
  <si>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</si>
  <si>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</si>
  <si>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</si>
  <si>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</si>
  <si>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</si>
  <si>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</si>
  <si>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</si>
  <si>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</si>
  <si>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</si>
  <si>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</si>
  <si>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</si>
  <si>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</si>
  <si>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</si>
  <si>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</si>
  <si>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</si>
  <si>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</si>
  <si>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</si>
  <si>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</si>
  <si>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</si>
  <si>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</si>
  <si>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</si>
  <si>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</si>
  <si>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</si>
  <si>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</si>
  <si>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</si>
  <si>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</si>
  <si>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</si>
  <si>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</si>
  <si>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</si>
  <si>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</si>
  <si>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</si>
  <si>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</si>
  <si>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</si>
  <si>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</si>
  <si>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</si>
  <si>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</si>
  <si>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</si>
  <si>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</si>
  <si>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</si>
  <si>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</si>
  <si>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</si>
  <si>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</si>
  <si>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</si>
  <si>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</si>
  <si>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</si>
  <si>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</si>
  <si>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</si>
  <si>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</si>
  <si>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</si>
  <si>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</si>
  <si>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</si>
  <si>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</si>
  <si>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</si>
  <si>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</si>
  <si>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</si>
  <si>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</si>
  <si>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</si>
  <si>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</si>
  <si>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</si>
  <si>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</si>
  <si>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</si>
  <si>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</si>
  <si>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</si>
  <si>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</si>
  <si>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</si>
  <si>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</si>
  <si>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</si>
  <si>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</si>
  <si>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</si>
  <si>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</si>
  <si>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</si>
  <si>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</si>
  <si>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</si>
  <si>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</si>
  <si>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</si>
  <si>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</si>
  <si>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</si>
  <si>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</si>
  <si>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</si>
  <si>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</si>
  <si>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</si>
  <si>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</si>
  <si>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</si>
  <si>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</si>
  <si>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</si>
  <si>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</si>
  <si>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</si>
  <si>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</si>
  <si>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</si>
  <si>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</si>
  <si>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</si>
  <si>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</si>
  <si>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</si>
  <si>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</si>
  <si>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</si>
  <si>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</si>
  <si>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</si>
  <si>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</si>
  <si>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</si>
  <si>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</si>
  <si>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</si>
  <si>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</si>
  <si>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</si>
  <si>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</si>
  <si>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</si>
  <si>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</si>
  <si>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</si>
  <si>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</si>
  <si>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</si>
  <si>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</si>
  <si>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</si>
  <si>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</si>
  <si>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</si>
  <si>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</si>
  <si>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</si>
  <si>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</si>
  <si>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</si>
  <si>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</si>
  <si>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</si>
  <si>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</si>
  <si>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</si>
  <si>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</si>
  <si>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</si>
  <si>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</si>
  <si>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</si>
  <si>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</si>
  <si>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</si>
  <si>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</si>
  <si>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</si>
  <si>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</si>
  <si>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</si>
  <si>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</si>
  <si>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</si>
  <si>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</si>
  <si>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</si>
  <si>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</si>
  <si>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</si>
  <si>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</si>
  <si>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</si>
  <si>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</si>
  <si>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</si>
  <si>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</si>
  <si>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</si>
  <si>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</si>
  <si>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</si>
  <si>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</si>
  <si>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</si>
  <si>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</si>
  <si>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</si>
  <si>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</si>
  <si>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</si>
  <si>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</si>
  <si>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</si>
  <si>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</si>
  <si>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</si>
  <si>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</si>
  <si>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</si>
  <si>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</si>
  <si>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</si>
  <si>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</si>
  <si>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</si>
  <si>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</si>
  <si>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</si>
  <si>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</si>
  <si>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</si>
  <si>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</si>
  <si>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</si>
  <si>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</si>
  <si>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</si>
  <si>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</si>
  <si>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</si>
  <si>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</si>
  <si>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</si>
  <si>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</si>
  <si>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</si>
  <si>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</si>
  <si>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</si>
  <si>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</si>
  <si>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</si>
  <si>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</si>
  <si>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</si>
  <si>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</si>
  <si>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</si>
  <si>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</si>
  <si>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</si>
  <si>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</si>
  <si>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</si>
  <si>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</si>
  <si>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</si>
  <si>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</si>
  <si>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</si>
  <si>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</si>
  <si>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</si>
  <si>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</si>
  <si>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</si>
  <si>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</si>
  <si>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</si>
  <si>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</si>
  <si>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</si>
  <si>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</si>
  <si>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</si>
  <si>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</si>
  <si>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</si>
  <si>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</si>
  <si>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</si>
  <si>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</si>
  <si>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</si>
  <si>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</si>
  <si>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</si>
  <si>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</si>
  <si>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</si>
  <si>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</si>
  <si>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</si>
  <si>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</si>
  <si>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</si>
  <si>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</si>
  <si>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</si>
  <si>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</si>
  <si>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</si>
  <si>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</si>
  <si>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</si>
  <si>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</si>
  <si>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</si>
  <si>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</si>
  <si>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</si>
  <si>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</si>
  <si>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</si>
  <si>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</si>
  <si>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</si>
  <si>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</si>
  <si>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</si>
  <si>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</si>
  <si>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</si>
  <si>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</si>
  <si>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</si>
  <si>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</si>
  <si>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</si>
  <si>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</si>
  <si>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</si>
  <si>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</si>
  <si>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</si>
  <si>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</si>
  <si>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</si>
  <si>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</si>
  <si>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</si>
  <si>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</si>
  <si>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</si>
  <si>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</si>
  <si>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</si>
  <si>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</si>
  <si>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</si>
  <si>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</si>
  <si>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</si>
  <si>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</si>
  <si>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</si>
  <si>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</si>
  <si>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</si>
  <si>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</si>
  <si>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</si>
  <si>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</si>
  <si>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</si>
  <si>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</si>
  <si>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</si>
  <si>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</si>
  <si>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</si>
  <si>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</si>
  <si>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</si>
  <si>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</si>
  <si>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</si>
  <si>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</si>
  <si>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</si>
  <si>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</si>
  <si>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</si>
  <si>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</si>
  <si>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</si>
  <si>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</si>
  <si>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</si>
  <si>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</si>
  <si>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</si>
  <si>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</si>
  <si>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</si>
  <si>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</si>
  <si>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</si>
  <si>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</si>
  <si>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</si>
  <si>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</si>
  <si>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</si>
  <si>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</si>
  <si>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</si>
  <si>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</si>
  <si>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</si>
  <si>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</si>
  <si>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</si>
  <si>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</si>
  <si>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</si>
  <si>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</si>
  <si>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</si>
  <si>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</si>
  <si>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</si>
  <si>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</si>
  <si>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</si>
  <si>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</si>
  <si>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</si>
  <si>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</si>
  <si>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</si>
  <si>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</si>
  <si>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</si>
  <si>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</si>
  <si>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</si>
  <si>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</si>
  <si>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</si>
  <si>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</si>
  <si>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</si>
  <si>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</si>
  <si>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</si>
  <si>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</si>
  <si>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</si>
  <si>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</si>
  <si>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</si>
  <si>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</si>
  <si>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</si>
  <si>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</si>
  <si>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</si>
  <si>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</si>
  <si>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</si>
  <si>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</si>
  <si>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</si>
  <si>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</si>
  <si>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</si>
  <si>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</si>
  <si>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</si>
  <si>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</si>
  <si>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</si>
  <si>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</si>
  <si>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</si>
  <si>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</si>
  <si>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</si>
  <si>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</si>
  <si>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</si>
  <si>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</si>
  <si>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</si>
  <si>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</si>
  <si>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</si>
  <si>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</si>
  <si>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</si>
  <si>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</si>
  <si>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</si>
  <si>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</si>
  <si>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</si>
  <si>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</si>
  <si>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</si>
  <si>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</si>
  <si>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</si>
  <si>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</si>
  <si>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</si>
  <si>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</si>
  <si>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</si>
  <si>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</si>
  <si>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</si>
  <si>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</si>
  <si>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</si>
  <si>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</si>
  <si>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</si>
  <si>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</si>
  <si>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</si>
  <si>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</si>
  <si>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</si>
  <si>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</si>
  <si>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</si>
  <si>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</si>
  <si>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</si>
  <si>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</si>
  <si>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</si>
  <si>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</si>
  <si>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</si>
  <si>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</si>
  <si>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</si>
  <si>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</si>
  <si>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</si>
  <si>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</si>
  <si>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</si>
  <si>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</si>
  <si>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</si>
  <si>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</si>
  <si>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</si>
  <si>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</si>
  <si>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</si>
  <si>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</si>
  <si>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</si>
  <si>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</si>
  <si>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</si>
  <si>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</si>
  <si>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</si>
  <si>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</si>
  <si>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</si>
  <si>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</si>
  <si>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</si>
  <si>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</si>
  <si>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</si>
  <si>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</si>
  <si>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</si>
  <si>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</si>
  <si>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</si>
  <si>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</si>
  <si>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</si>
  <si>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</si>
  <si>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</si>
  <si>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</si>
  <si>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</si>
  <si>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</si>
  <si>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</si>
  <si>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</si>
  <si>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</si>
  <si>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</si>
  <si>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</si>
  <si>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</si>
  <si>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</si>
  <si>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</si>
  <si>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</si>
  <si>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</si>
  <si>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</si>
  <si>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</si>
  <si>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</si>
  <si>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</si>
  <si>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</si>
  <si>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</si>
  <si>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</si>
  <si>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</si>
  <si>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</si>
  <si>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</si>
  <si>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</si>
  <si>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</si>
  <si>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</si>
  <si>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</si>
  <si>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</si>
  <si>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</si>
  <si>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</si>
  <si>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</si>
  <si>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</si>
  <si>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</si>
  <si>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</si>
  <si>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</si>
  <si>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</si>
  <si>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</si>
  <si>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</si>
  <si>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</si>
  <si>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</si>
  <si>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</si>
  <si>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</si>
  <si>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</si>
  <si>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</si>
  <si>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</si>
  <si>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</si>
  <si>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</si>
  <si>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</si>
  <si>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</si>
  <si>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</si>
  <si>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</si>
  <si>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</si>
  <si>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</si>
  <si>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</si>
  <si>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</si>
  <si>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</si>
  <si>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</si>
  <si>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</si>
  <si>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</si>
  <si>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</si>
  <si>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</si>
  <si>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</si>
  <si>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</si>
  <si>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</si>
  <si>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</si>
  <si>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</si>
  <si>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</si>
  <si>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</si>
  <si>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</si>
  <si>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</si>
  <si>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</si>
  <si>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</si>
  <si>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</si>
  <si>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</si>
  <si>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</si>
  <si>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</si>
  <si>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</si>
  <si>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</si>
  <si>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</si>
  <si>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</si>
  <si>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</si>
  <si>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</si>
  <si>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</si>
  <si>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</si>
  <si>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</si>
  <si>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</si>
  <si>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</si>
  <si>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</si>
  <si>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</si>
  <si>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</si>
  <si>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</si>
  <si>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</si>
  <si>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</si>
  <si>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</si>
  <si>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</si>
  <si>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</si>
  <si>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</si>
  <si>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</si>
  <si>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</si>
  <si>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</si>
  <si>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</si>
  <si>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</si>
  <si>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</si>
  <si>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</si>
  <si>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</si>
  <si>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</si>
  <si>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</si>
  <si>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</si>
  <si>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</si>
  <si>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</si>
  <si>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</si>
  <si>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</si>
  <si>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</si>
  <si>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</si>
  <si>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</si>
  <si>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</si>
  <si>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</si>
  <si>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</si>
  <si>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</si>
  <si>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</si>
  <si>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</si>
  <si>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</si>
  <si>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</si>
  <si>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</si>
  <si>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</si>
  <si>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</si>
  <si>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</si>
  <si>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</si>
  <si>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</si>
  <si>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</si>
  <si>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</si>
  <si>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</si>
  <si>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</si>
  <si>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</si>
  <si>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</si>
  <si>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</si>
  <si>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</si>
  <si>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</si>
  <si>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</si>
  <si>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</si>
  <si>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</si>
  <si>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</si>
  <si>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</si>
  <si>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</si>
  <si>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</si>
  <si>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</si>
  <si>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</si>
  <si>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</si>
  <si>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</si>
  <si>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</si>
  <si>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</si>
  <si>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</si>
  <si>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</si>
  <si>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</si>
  <si>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</si>
  <si>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</si>
  <si>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</si>
  <si>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</si>
  <si>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</si>
  <si>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</si>
  <si>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</si>
  <si>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</si>
  <si>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</si>
  <si>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</si>
  <si>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</si>
  <si>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</si>
  <si>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</si>
  <si>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</si>
  <si>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</si>
  <si>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</si>
  <si>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</si>
  <si>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</si>
  <si>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</si>
  <si>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</si>
  <si>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</si>
  <si>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</si>
  <si>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</si>
  <si>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</si>
  <si>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</si>
  <si>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</si>
  <si>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</si>
  <si>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</si>
  <si>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</si>
  <si>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</si>
  <si>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</si>
  <si>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</si>
  <si>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</si>
  <si>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</si>
  <si>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</si>
  <si>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</si>
  <si>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</si>
  <si>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</si>
  <si>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</si>
  <si>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</si>
  <si>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</si>
  <si>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</si>
  <si>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</si>
  <si>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</si>
  <si>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</si>
  <si>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</si>
  <si>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</si>
  <si>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</si>
  <si>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</si>
  <si>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</si>
  <si>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</si>
  <si>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</si>
  <si>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</si>
  <si>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</si>
  <si>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</si>
  <si>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</si>
  <si>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</si>
  <si>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</si>
  <si>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</si>
  <si>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</si>
  <si>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</si>
  <si>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</si>
  <si>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</si>
  <si>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</si>
  <si>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</si>
  <si>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</si>
  <si>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</si>
  <si>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</si>
  <si>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</si>
  <si>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</si>
  <si>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</si>
  <si>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</si>
  <si>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</si>
  <si>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</si>
  <si>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</si>
  <si>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</si>
  <si>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</si>
  <si>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</si>
  <si>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</si>
  <si>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</si>
  <si>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</si>
  <si>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</si>
  <si>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</si>
  <si>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</si>
  <si>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</si>
  <si>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</si>
  <si>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</si>
  <si>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</si>
  <si>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</si>
  <si>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</si>
  <si>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</si>
  <si>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</si>
  <si>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</si>
  <si>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</si>
  <si>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</si>
  <si>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</si>
  <si>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</si>
  <si>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</si>
  <si>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</si>
  <si>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</si>
  <si>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</si>
  <si>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</si>
  <si>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</si>
  <si>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</si>
  <si>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</si>
  <si>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</si>
  <si>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</si>
  <si>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</si>
  <si>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</si>
  <si>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</si>
  <si>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</si>
  <si>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</si>
  <si>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</si>
  <si>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</si>
  <si>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</si>
  <si>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</si>
  <si>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</si>
  <si>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</si>
  <si>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</si>
  <si>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</si>
  <si>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</si>
  <si>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</si>
  <si>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</si>
  <si>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</si>
  <si>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</si>
  <si>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</si>
  <si>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</si>
  <si>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</si>
  <si>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</si>
  <si>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</si>
  <si>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</si>
  <si>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</si>
  <si>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</si>
  <si>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</si>
  <si>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</si>
  <si>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</si>
  <si>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</si>
  <si>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</si>
  <si>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</si>
  <si>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</si>
  <si>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</si>
  <si>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</si>
  <si>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</si>
  <si>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</si>
  <si>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</si>
  <si>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</si>
  <si>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</si>
  <si>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</si>
  <si>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</si>
  <si>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</si>
  <si>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</si>
  <si>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</si>
  <si>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</si>
  <si>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</si>
  <si>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</si>
  <si>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</si>
  <si>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</si>
  <si>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</si>
  <si>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</si>
  <si>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</si>
  <si>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</si>
  <si>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</si>
  <si>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</si>
  <si>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</si>
  <si>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</si>
  <si>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</si>
  <si>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</si>
  <si>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</si>
  <si>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</si>
  <si>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</si>
  <si>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</si>
  <si>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</si>
  <si>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</si>
  <si>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</si>
  <si>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</si>
  <si>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</si>
  <si>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</si>
  <si>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</si>
  <si>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</si>
  <si>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</si>
  <si>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</si>
  <si>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</si>
  <si>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</si>
  <si>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</si>
  <si>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</si>
  <si>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</si>
  <si>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</si>
  <si>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</si>
  <si>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</si>
  <si>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</si>
  <si>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</si>
  <si>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</si>
  <si>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</si>
  <si>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</si>
  <si>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</si>
  <si>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</si>
  <si>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</si>
  <si>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</si>
  <si>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</si>
  <si>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</si>
  <si>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</si>
  <si>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</si>
  <si>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</si>
  <si>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</si>
  <si>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</si>
  <si>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</si>
  <si>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</si>
  <si>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</si>
  <si>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</si>
  <si>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</si>
  <si>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</si>
  <si>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</si>
  <si>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</si>
  <si>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</si>
  <si>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</si>
  <si>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</si>
  <si>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</si>
  <si>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</si>
  <si>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</si>
  <si>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</si>
  <si>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</si>
  <si>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</si>
  <si>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</si>
  <si>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</si>
  <si>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</si>
  <si>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</si>
  <si>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</si>
  <si>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</si>
  <si>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</si>
  <si>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</si>
  <si>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</si>
  <si>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</si>
  <si>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</si>
  <si>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</si>
  <si>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</si>
  <si>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</si>
  <si>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</si>
  <si>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</si>
  <si>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</si>
  <si>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</si>
  <si>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</si>
  <si>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</si>
  <si>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</si>
  <si>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</si>
  <si>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</si>
  <si>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</si>
  <si>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</si>
  <si>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</si>
  <si>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</si>
  <si>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</si>
  <si>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</si>
  <si>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</si>
  <si>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</si>
  <si>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</si>
  <si>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</si>
  <si>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</si>
  <si>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</si>
  <si>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</si>
  <si>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</si>
  <si>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</si>
  <si>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</si>
  <si>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</si>
  <si>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</si>
  <si>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</si>
  <si>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</si>
  <si>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</si>
  <si>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</si>
  <si>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</si>
  <si>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</si>
  <si>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</si>
  <si>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</si>
  <si>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</si>
  <si>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</si>
  <si>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</si>
  <si>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</si>
  <si>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</si>
  <si>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</si>
  <si>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</si>
  <si>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</si>
  <si>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</si>
  <si>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</si>
  <si>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</si>
  <si>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</si>
  <si>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</si>
  <si>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</si>
  <si>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</si>
  <si>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</si>
  <si>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</si>
  <si>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</si>
  <si>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</si>
  <si>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</si>
  <si>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</si>
  <si>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</si>
  <si>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</si>
  <si>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</si>
  <si>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</si>
  <si>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</si>
  <si>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</si>
  <si>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</si>
  <si>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</si>
  <si>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</si>
  <si>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</si>
  <si>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</si>
  <si>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</si>
  <si>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</si>
  <si>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</si>
  <si>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</si>
  <si>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</si>
  <si>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</si>
  <si>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</si>
  <si>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</si>
  <si>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</si>
  <si>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</si>
  <si>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</si>
  <si>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</si>
  <si>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</si>
  <si>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</si>
  <si>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</si>
  <si>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</si>
  <si>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</si>
  <si>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</si>
  <si>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</si>
  <si>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</si>
  <si>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</si>
  <si>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</si>
  <si>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</si>
  <si>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</si>
  <si>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</si>
  <si>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</si>
  <si>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</si>
  <si>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</si>
  <si>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</si>
  <si>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</si>
  <si>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</si>
  <si>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</si>
  <si>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</si>
  <si>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</si>
  <si>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</si>
  <si>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</si>
  <si>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</si>
  <si>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</si>
  <si>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</si>
  <si>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</si>
  <si>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</si>
  <si>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</si>
  <si>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</si>
  <si>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</si>
  <si>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</si>
  <si>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</si>
  <si>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</si>
  <si>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</si>
  <si>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</si>
  <si>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</si>
  <si>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</si>
  <si>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</si>
  <si>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</si>
  <si>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</si>
  <si>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</si>
  <si>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</si>
  <si>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</si>
  <si>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</si>
  <si>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</si>
  <si>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</si>
  <si>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</si>
  <si>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</si>
  <si>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</si>
  <si>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</si>
  <si>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</si>
  <si>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</si>
  <si>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</si>
  <si>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</si>
  <si>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</si>
  <si>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</si>
  <si>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</si>
  <si>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</si>
  <si>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</si>
  <si>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</si>
  <si>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</si>
  <si>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</si>
  <si>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</si>
  <si>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</si>
  <si>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</si>
  <si>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</si>
  <si>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</si>
  <si>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</si>
  <si>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</si>
  <si>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</si>
  <si>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</si>
  <si>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</si>
  <si>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</si>
  <si>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</si>
  <si>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</si>
  <si>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</si>
  <si>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</si>
  <si>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</si>
  <si>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</si>
  <si>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</si>
  <si>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</si>
  <si>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</si>
  <si>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</si>
  <si>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</si>
  <si>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</si>
  <si>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</si>
  <si>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</si>
  <si>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</si>
  <si>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</si>
  <si>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</si>
  <si>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</si>
  <si>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</si>
  <si>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</si>
  <si>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</si>
  <si>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</si>
  <si>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</si>
  <si>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</si>
  <si>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</si>
  <si>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</si>
  <si>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</si>
  <si>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</si>
  <si>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</si>
  <si>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</si>
  <si>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</si>
  <si>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</si>
  <si>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</si>
  <si>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</si>
  <si>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</si>
  <si>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</si>
  <si>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</si>
  <si>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</si>
  <si>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</si>
  <si>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</si>
  <si>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</si>
  <si>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</si>
  <si>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</si>
  <si>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</si>
  <si>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</si>
  <si>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</si>
  <si>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</si>
  <si>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</si>
  <si>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</si>
  <si>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</si>
  <si>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</si>
  <si>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</si>
  <si>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</si>
  <si>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</si>
  <si>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</si>
  <si>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</si>
  <si>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</si>
  <si>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</si>
  <si>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</si>
  <si>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</si>
  <si>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</si>
  <si>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</si>
  <si>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</si>
  <si>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</si>
  <si>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</si>
  <si>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</si>
  <si>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</si>
  <si>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</si>
  <si>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</si>
  <si>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</si>
  <si>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</si>
  <si>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</si>
  <si>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</si>
  <si>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</si>
  <si>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</si>
  <si>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</si>
  <si>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</si>
  <si>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</si>
  <si>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</si>
  <si>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</si>
  <si>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</si>
  <si>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</si>
  <si>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</si>
  <si>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</si>
  <si>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</si>
  <si>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</si>
  <si>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</si>
  <si>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</si>
  <si>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</si>
  <si>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</si>
  <si>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</si>
  <si>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</si>
  <si>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</si>
  <si>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</si>
  <si>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</si>
  <si>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</si>
  <si>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</si>
  <si>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</si>
  <si>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</si>
  <si>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</si>
  <si>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</si>
  <si>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</si>
  <si>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</si>
  <si>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</si>
  <si>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</si>
  <si>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</si>
  <si>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</si>
  <si>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</si>
  <si>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</si>
  <si>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</si>
  <si>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</si>
  <si>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</si>
  <si>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</si>
  <si>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</si>
  <si>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</si>
  <si>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</si>
  <si>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</si>
  <si>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</si>
  <si>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</si>
  <si>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</si>
  <si>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</si>
  <si>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</si>
  <si>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</si>
  <si>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</si>
  <si>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</si>
  <si>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</si>
  <si>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</si>
  <si>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</si>
  <si>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</si>
  <si>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</si>
  <si>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</si>
  <si>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</si>
  <si>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</si>
  <si>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</si>
  <si>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</si>
  <si>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</si>
  <si>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</si>
  <si>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</si>
  <si>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</si>
  <si>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</si>
  <si>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</si>
  <si>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</si>
  <si>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</si>
  <si>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</si>
  <si>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</si>
  <si>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</si>
  <si>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</si>
  <si>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</si>
  <si>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</si>
  <si>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</si>
  <si>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</si>
  <si>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</si>
  <si>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</si>
  <si>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</si>
  <si>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</si>
  <si>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</si>
  <si>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</si>
  <si>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</si>
  <si>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</si>
  <si>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</si>
  <si>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</si>
  <si>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</si>
  <si>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</si>
  <si>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</si>
  <si>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</si>
  <si>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</si>
  <si>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</si>
  <si>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</si>
  <si>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</si>
  <si>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</si>
  <si>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</si>
  <si>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</si>
  <si>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</si>
  <si>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</si>
  <si>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</si>
  <si>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</si>
  <si>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</si>
  <si>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</si>
  <si>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</si>
  <si>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</si>
  <si>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</si>
  <si>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</si>
  <si>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</si>
  <si>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</si>
  <si>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</si>
  <si>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</si>
  <si>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</si>
  <si>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</si>
  <si>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</si>
  <si>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</si>
  <si>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</si>
  <si>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</si>
  <si>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</si>
  <si>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</si>
  <si>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</si>
  <si>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</si>
  <si>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</si>
  <si>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</si>
  <si>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</si>
  <si>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</si>
  <si>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</si>
  <si>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</si>
  <si>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</si>
  <si>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</si>
  <si>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</si>
  <si>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</si>
  <si>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</si>
  <si>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</si>
  <si>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</si>
  <si>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</si>
  <si>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</si>
  <si>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</si>
  <si>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</si>
  <si>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</si>
  <si>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</si>
  <si>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</si>
  <si>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</si>
  <si>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</si>
  <si>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</si>
  <si>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</si>
  <si>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</si>
  <si>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</si>
  <si>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</si>
  <si>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</si>
  <si>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</si>
  <si>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</si>
  <si>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</si>
  <si>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</si>
  <si>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</si>
  <si>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</si>
  <si>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</si>
  <si>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</si>
  <si>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</si>
  <si>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</si>
  <si>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</si>
  <si>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</si>
  <si>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</si>
  <si>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</si>
  <si>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</si>
  <si>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</si>
  <si>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</si>
  <si>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</si>
  <si>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</si>
  <si>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</si>
  <si>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</si>
  <si>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</si>
  <si>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</si>
  <si>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</si>
  <si>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</si>
  <si>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</si>
  <si>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</si>
  <si>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</si>
  <si>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</si>
  <si>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</si>
  <si>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</si>
  <si>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</si>
  <si>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</si>
  <si>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</si>
  <si>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</si>
  <si>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</si>
  <si>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</si>
  <si>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</si>
  <si>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</si>
  <si>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</si>
  <si>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</si>
  <si>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</si>
  <si>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</si>
  <si>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</si>
  <si>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</si>
  <si>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</si>
  <si>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</si>
  <si>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</si>
  <si>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</si>
  <si>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</si>
  <si>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</si>
  <si>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</si>
  <si>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</si>
  <si>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</si>
  <si>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</si>
  <si>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</si>
  <si>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</si>
  <si>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</si>
  <si>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</si>
  <si>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</si>
  <si>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</si>
  <si>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</si>
  <si>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</si>
  <si>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</si>
  <si>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</si>
  <si>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</si>
  <si>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</si>
  <si>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</si>
  <si>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</si>
  <si>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</si>
  <si>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</si>
  <si>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</si>
  <si>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</si>
  <si>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</si>
  <si>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</si>
  <si>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</si>
  <si>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</si>
  <si>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</si>
  <si>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</si>
  <si>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</si>
  <si>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</si>
  <si>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</si>
  <si>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</si>
  <si>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</si>
  <si>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</si>
  <si>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</si>
  <si>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</si>
  <si>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</si>
  <si>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</si>
  <si>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</si>
  <si>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</si>
  <si>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</si>
  <si>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</si>
  <si>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</si>
  <si>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</si>
  <si>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</si>
  <si>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</si>
  <si>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</si>
  <si>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</si>
  <si>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</si>
  <si>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</si>
  <si>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</si>
  <si>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</si>
  <si>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</si>
  <si>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</si>
  <si>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</si>
  <si>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</si>
  <si>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</si>
  <si>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</si>
  <si>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</si>
  <si>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</si>
  <si>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</si>
  <si>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</si>
  <si>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</si>
  <si>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</si>
  <si>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</si>
  <si>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</si>
  <si>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</si>
  <si>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</si>
  <si>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</si>
  <si>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</si>
  <si>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</si>
  <si>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</si>
  <si>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</si>
  <si>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</si>
  <si>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</si>
  <si>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</si>
  <si>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</si>
  <si>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</si>
  <si>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</si>
  <si>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</si>
  <si>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</si>
  <si>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</si>
  <si>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</si>
  <si>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</si>
  <si>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</si>
  <si>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</si>
  <si>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</si>
  <si>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</si>
  <si>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</si>
  <si>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</si>
  <si>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</si>
  <si>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</si>
  <si>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</si>
  <si>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</si>
  <si>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</si>
  <si>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</si>
  <si>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</si>
  <si>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</si>
  <si>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</si>
  <si>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</si>
  <si>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</si>
  <si>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</si>
  <si>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</si>
  <si>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</si>
  <si>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</si>
  <si>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</si>
  <si>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</si>
  <si>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</si>
  <si>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</si>
  <si>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</si>
  <si>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</si>
  <si>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</si>
  <si>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</si>
  <si>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</si>
  <si>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</si>
  <si>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</si>
  <si>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</si>
  <si>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</si>
  <si>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</si>
  <si>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</si>
  <si>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</si>
  <si>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</si>
  <si>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</si>
  <si>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</si>
  <si>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</si>
  <si>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</si>
  <si>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</si>
  <si>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</si>
  <si>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</si>
  <si>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</si>
  <si>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</si>
  <si>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</si>
  <si>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</si>
  <si>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</si>
  <si>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</si>
  <si>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</si>
  <si>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</si>
  <si>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</si>
  <si>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</si>
  <si>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</si>
  <si>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</si>
  <si>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</si>
  <si>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</si>
  <si>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</si>
  <si>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</si>
  <si>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</si>
  <si>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</si>
  <si>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</si>
  <si>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</si>
  <si>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</si>
  <si>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</si>
  <si>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</si>
  <si>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</si>
  <si>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</si>
  <si>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</si>
  <si>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</si>
  <si>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</si>
  <si>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</si>
  <si>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</si>
  <si>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</si>
  <si>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</si>
  <si>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</si>
  <si>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</si>
  <si>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</si>
  <si>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</si>
  <si>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</si>
  <si>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</si>
  <si>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</si>
  <si>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</si>
  <si>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</si>
  <si>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</si>
  <si>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</si>
  <si>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</si>
  <si>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</si>
  <si>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</si>
  <si>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</si>
  <si>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</si>
  <si>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</si>
  <si>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</si>
  <si>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</si>
  <si>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</si>
  <si>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</si>
  <si>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</si>
  <si>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</si>
  <si>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</si>
  <si>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</si>
  <si>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</si>
  <si>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</si>
  <si>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</si>
  <si>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</si>
  <si>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</si>
  <si>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</si>
  <si>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</si>
  <si>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</si>
  <si>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</si>
  <si>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</si>
  <si>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</si>
  <si>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</si>
  <si>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</si>
  <si>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</si>
  <si>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</si>
  <si>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</si>
  <si>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</si>
  <si>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</si>
  <si>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</si>
  <si>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</si>
  <si>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</si>
  <si>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</si>
  <si>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</si>
  <si>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</si>
  <si>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</si>
  <si>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</si>
  <si>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</si>
  <si>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</si>
  <si>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</si>
  <si>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</si>
  <si>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</si>
  <si>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</si>
  <si>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</si>
  <si>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</si>
  <si>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</si>
  <si>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</si>
  <si>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</si>
  <si>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</si>
  <si>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</si>
  <si>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</si>
  <si>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</si>
  <si>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</si>
  <si>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</si>
  <si>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</si>
  <si>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</si>
  <si>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</si>
  <si>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</si>
  <si>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</si>
  <si>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</si>
  <si>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</si>
  <si>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</si>
  <si>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</si>
  <si>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</si>
  <si>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</si>
  <si>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</si>
  <si>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</si>
  <si>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</si>
  <si>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</si>
  <si>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</si>
  <si>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</si>
  <si>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</si>
  <si>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</si>
  <si>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</si>
  <si>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</si>
  <si>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</si>
  <si>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</si>
  <si>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</si>
  <si>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</si>
  <si>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</si>
  <si>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</si>
  <si>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</si>
  <si>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</si>
  <si>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</si>
  <si>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</si>
  <si>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</si>
  <si>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</si>
  <si>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</si>
  <si>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</si>
  <si>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</si>
  <si>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</si>
  <si>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</si>
  <si>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</si>
  <si>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</si>
  <si>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</si>
  <si>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</si>
  <si>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</si>
  <si>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</si>
  <si>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</si>
  <si>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</si>
  <si>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</si>
  <si>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</si>
  <si>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</si>
  <si>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</si>
  <si>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</si>
  <si>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</si>
  <si>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</si>
  <si>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</si>
  <si>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</si>
  <si>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</si>
  <si>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</si>
  <si>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</si>
  <si>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</si>
  <si>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</si>
  <si>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</si>
  <si>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</si>
  <si>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</si>
  <si>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</si>
  <si>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</si>
  <si>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</si>
  <si>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</si>
  <si>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</si>
  <si>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</si>
  <si>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</si>
  <si>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</si>
  <si>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</si>
  <si>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</si>
  <si>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</si>
  <si>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</si>
  <si>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</si>
  <si>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</si>
  <si>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</si>
  <si>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</si>
  <si>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</si>
  <si>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</si>
  <si>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</si>
  <si>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</si>
  <si>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</si>
  <si>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</si>
  <si>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</si>
  <si>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</si>
  <si>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</si>
  <si>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</si>
  <si>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</si>
  <si>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</si>
  <si>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</si>
  <si>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</si>
  <si>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</si>
  <si>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</si>
  <si>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</si>
  <si>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</si>
  <si>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</si>
  <si>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</si>
  <si>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</si>
  <si>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</si>
  <si>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</si>
  <si>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</si>
  <si>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</si>
  <si>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</si>
  <si>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</si>
  <si>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</si>
  <si>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</si>
  <si>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</si>
  <si>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</si>
  <si>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</si>
  <si>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</si>
  <si>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</si>
  <si>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</si>
  <si>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</si>
  <si>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</si>
  <si>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</si>
  <si>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</si>
  <si>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</si>
  <si>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</si>
  <si>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</si>
  <si>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</si>
  <si>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</si>
  <si>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</si>
  <si>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</si>
  <si>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</si>
  <si>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</si>
  <si>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</si>
  <si>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</si>
  <si>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</si>
  <si>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</si>
  <si>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</si>
  <si>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</si>
  <si>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</si>
  <si>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</si>
  <si>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</si>
  <si>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</si>
  <si>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</si>
  <si>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</si>
  <si>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</si>
  <si>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</si>
  <si>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</si>
  <si>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</si>
  <si>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</si>
  <si>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</si>
  <si>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</si>
  <si>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</si>
  <si>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</si>
  <si>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</si>
  <si>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</si>
  <si>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</si>
  <si>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</si>
  <si>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</si>
  <si>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</si>
  <si>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</si>
  <si>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</si>
  <si>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</si>
  <si>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</si>
  <si>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</si>
  <si>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</si>
  <si>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</si>
  <si>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</si>
  <si>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</si>
  <si>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</si>
  <si>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</si>
  <si>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</si>
  <si>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</si>
  <si>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</si>
  <si>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</si>
  <si>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</si>
  <si>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</si>
  <si>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</si>
  <si>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</si>
  <si>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</si>
  <si>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</si>
  <si>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</si>
  <si>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</si>
  <si>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</si>
  <si>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</si>
  <si>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</si>
  <si>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</si>
  <si>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</si>
  <si>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</si>
  <si>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</si>
  <si>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</si>
  <si>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</si>
  <si>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</si>
  <si>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</si>
  <si>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</si>
  <si>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</si>
  <si>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</si>
  <si>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</si>
  <si>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</si>
  <si>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</si>
  <si>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</si>
  <si>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</si>
  <si>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</si>
  <si>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</si>
  <si>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</si>
  <si>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</si>
  <si>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</si>
  <si>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</si>
  <si>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</si>
  <si>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</si>
  <si>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</si>
  <si>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</si>
  <si>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</si>
  <si>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</si>
  <si>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</si>
  <si>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</si>
  <si>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</si>
  <si>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</si>
  <si>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</si>
  <si>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</si>
  <si>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</si>
  <si>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</si>
  <si>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</si>
  <si>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</si>
  <si>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</si>
  <si>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</si>
  <si>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</si>
  <si>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</si>
  <si>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</si>
  <si>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</si>
  <si>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</si>
  <si>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</si>
  <si>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</si>
  <si>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</si>
  <si>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</si>
  <si>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</si>
  <si>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</si>
  <si>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</si>
  <si>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</si>
  <si>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</si>
  <si>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</si>
  <si>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</si>
  <si>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</si>
  <si>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</si>
  <si>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</si>
  <si>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</si>
  <si>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</si>
  <si>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</si>
  <si>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</si>
  <si>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</si>
  <si>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</si>
  <si>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</si>
  <si>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</si>
  <si>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</si>
  <si>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</si>
  <si>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</si>
  <si>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</si>
  <si>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</si>
  <si>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</si>
  <si>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</si>
  <si>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</si>
  <si>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</si>
  <si>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</si>
  <si>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</si>
  <si>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</si>
  <si>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</si>
  <si>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</si>
  <si>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</si>
  <si>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</si>
  <si>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</si>
  <si>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</si>
  <si>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</si>
  <si>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</si>
  <si>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</si>
  <si>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</si>
  <si>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</si>
  <si>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</si>
  <si>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</si>
  <si>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</si>
  <si>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</si>
  <si>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</si>
  <si>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</si>
  <si>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</si>
  <si>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</si>
  <si>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</si>
  <si>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</si>
  <si>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</si>
  <si>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</si>
  <si>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</si>
  <si>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</si>
  <si>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</si>
  <si>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</si>
  <si>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</si>
  <si>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</si>
  <si>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</si>
  <si>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</si>
  <si>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</si>
  <si>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</si>
  <si>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</si>
  <si>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</si>
  <si>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</si>
  <si>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</si>
  <si>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</si>
  <si>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</si>
  <si>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</si>
  <si>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</si>
  <si>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</si>
  <si>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</si>
  <si>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</si>
  <si>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</si>
  <si>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</si>
  <si>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</si>
  <si>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</si>
  <si>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</si>
  <si>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</si>
  <si>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</si>
  <si>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</si>
  <si>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</si>
  <si>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</si>
  <si>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</si>
  <si>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</si>
  <si>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</si>
  <si>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</si>
  <si>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</si>
  <si>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</si>
  <si>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</si>
  <si>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</si>
  <si>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</si>
  <si>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</si>
  <si>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</si>
  <si>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</si>
  <si>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</si>
  <si>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</si>
  <si>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</si>
  <si>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</si>
  <si>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</si>
  <si>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</si>
  <si>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</si>
  <si>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</si>
  <si>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</si>
  <si>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</si>
  <si>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</si>
  <si>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</si>
  <si>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</si>
  <si>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</si>
  <si>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</si>
  <si>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</si>
  <si>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</si>
  <si>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</si>
  <si>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</si>
  <si>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</si>
  <si>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</si>
  <si>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</si>
  <si>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</si>
  <si>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</si>
  <si>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</si>
  <si>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</si>
  <si>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</si>
  <si>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</si>
  <si>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</si>
  <si>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</si>
  <si>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</si>
  <si>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</si>
  <si>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</si>
  <si>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</si>
  <si>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</si>
  <si>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</si>
  <si>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</si>
  <si>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</si>
  <si>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</si>
  <si>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</si>
  <si>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</si>
  <si>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</si>
  <si>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</si>
  <si>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</si>
  <si>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</si>
  <si>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</si>
  <si>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</si>
  <si>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</si>
  <si>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</si>
  <si>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</si>
  <si>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</si>
  <si>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</si>
  <si>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</si>
  <si>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</si>
  <si>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</si>
  <si>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</si>
  <si>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</si>
  <si>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</si>
  <si>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</si>
  <si>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</si>
  <si>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</si>
  <si>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</si>
  <si>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</si>
  <si>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</si>
  <si>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</si>
  <si>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</si>
  <si>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</si>
  <si>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</si>
  <si>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</si>
  <si>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</si>
  <si>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</si>
  <si>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</si>
  <si>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</si>
  <si>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</si>
  <si>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</si>
  <si>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</si>
  <si>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</si>
  <si>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</si>
  <si>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</si>
  <si>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</si>
  <si>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</si>
  <si>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</si>
  <si>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</si>
  <si>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</si>
  <si>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</si>
  <si>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</si>
  <si>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</si>
  <si>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</si>
  <si>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</si>
  <si>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</si>
  <si>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</si>
  <si>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</si>
  <si>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</si>
  <si>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</si>
  <si>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</si>
  <si>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</si>
  <si>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</si>
  <si>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</si>
  <si>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</si>
  <si>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</si>
  <si>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</si>
  <si>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</si>
  <si>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</si>
  <si>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</si>
  <si>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</si>
  <si>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</si>
  <si>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</si>
  <si>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</si>
  <si>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</si>
  <si>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</si>
  <si>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</si>
  <si>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</si>
  <si>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</si>
  <si>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</si>
  <si>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</si>
  <si>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</si>
  <si>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</si>
  <si>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</si>
  <si>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</si>
  <si>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</si>
  <si>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</si>
  <si>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</si>
  <si>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</si>
  <si>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</si>
  <si>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</si>
  <si>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</si>
  <si>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</si>
  <si>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</si>
  <si>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</si>
  <si>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</si>
  <si>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</si>
  <si>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</si>
  <si>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</si>
  <si>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</si>
  <si>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</si>
  <si>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</si>
  <si>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</si>
  <si>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</si>
  <si>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</si>
  <si>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</si>
  <si>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</si>
  <si>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</si>
  <si>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</si>
  <si>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</si>
  <si>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</si>
  <si>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</si>
  <si>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</si>
  <si>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</si>
  <si>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</si>
  <si>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</si>
  <si>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</si>
  <si>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</si>
  <si>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</si>
  <si>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</si>
  <si>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</si>
  <si>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</si>
  <si>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</si>
  <si>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</si>
  <si>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</si>
  <si>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</si>
  <si>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</si>
  <si>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</si>
  <si>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</si>
  <si>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</si>
  <si>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</si>
  <si>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</si>
  <si>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</si>
  <si>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</si>
  <si>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</si>
  <si>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</si>
  <si>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</si>
  <si>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</si>
  <si>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</si>
  <si>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</si>
  <si>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</si>
  <si>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</si>
  <si>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</si>
  <si>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</si>
  <si>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</si>
  <si>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</si>
  <si>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</si>
  <si>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</si>
  <si>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</si>
  <si>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</si>
  <si>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</si>
  <si>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</si>
  <si>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</si>
  <si>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</si>
  <si>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</si>
  <si>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</si>
  <si>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</si>
  <si>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</si>
  <si>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</si>
  <si>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</si>
  <si>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</si>
  <si>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</si>
  <si>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</si>
  <si>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</si>
  <si>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</si>
  <si>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</si>
  <si>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</si>
  <si>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</si>
  <si>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</si>
  <si>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</si>
  <si>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</si>
  <si>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</si>
  <si>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</si>
  <si>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</si>
  <si>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</si>
  <si>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</si>
  <si>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</si>
  <si>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</si>
  <si>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</si>
  <si>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</si>
  <si>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</si>
  <si>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</si>
  <si>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</si>
  <si>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</si>
  <si>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</si>
  <si>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</si>
  <si>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</si>
  <si>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</si>
  <si>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</si>
  <si>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</si>
  <si>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</si>
  <si>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</si>
  <si>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</si>
  <si>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</si>
  <si>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</si>
  <si>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</si>
  <si>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</si>
  <si>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</si>
  <si>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</si>
  <si>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</si>
  <si>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</si>
  <si>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</si>
  <si>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</si>
  <si>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</si>
  <si>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</si>
  <si>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</si>
  <si>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</si>
  <si>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</si>
  <si>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</si>
  <si>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</si>
  <si>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</si>
  <si>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</si>
  <si>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</si>
  <si>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</si>
  <si>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</si>
  <si>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</si>
  <si>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</si>
  <si>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</si>
  <si>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</si>
  <si>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</si>
  <si>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</si>
  <si>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</si>
  <si>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</si>
  <si>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</si>
  <si>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</si>
  <si>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</si>
  <si>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</si>
  <si>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</si>
  <si>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</si>
  <si>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</si>
  <si>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</si>
  <si>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</si>
  <si>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</si>
  <si>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</si>
  <si>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</si>
  <si>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</si>
  <si>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</si>
  <si>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</si>
  <si>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</si>
  <si>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</si>
  <si>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</si>
  <si>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</si>
  <si>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</si>
  <si>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</si>
  <si>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</si>
  <si>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</si>
  <si>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</si>
  <si>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</si>
  <si>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</si>
  <si>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</si>
  <si>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</si>
  <si>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</si>
  <si>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</si>
  <si>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</si>
  <si>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</si>
  <si>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</si>
  <si>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</si>
  <si>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</si>
  <si>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</si>
  <si>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</si>
  <si>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</si>
  <si>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</si>
  <si>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</si>
  <si>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</si>
  <si>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</si>
  <si>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</si>
  <si>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</si>
  <si>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</si>
  <si>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</si>
  <si>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</si>
  <si>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</si>
  <si>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</si>
  <si>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</si>
  <si>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</si>
  <si>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</si>
  <si>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</si>
  <si>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</si>
  <si>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</si>
  <si>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</si>
  <si>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</si>
  <si>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</si>
  <si>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</si>
  <si>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</si>
  <si>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</si>
  <si>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</si>
  <si>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</si>
  <si>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</si>
  <si>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</si>
  <si>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</si>
  <si>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</si>
  <si>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</si>
  <si>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</si>
  <si>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</si>
  <si>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</si>
  <si>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</si>
  <si>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</si>
  <si>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</si>
  <si>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</si>
  <si>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</si>
  <si>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</si>
  <si>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</si>
  <si>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</si>
  <si>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</si>
  <si>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</si>
  <si>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</si>
  <si>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</si>
  <si>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</si>
  <si>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</si>
  <si>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</si>
  <si>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</si>
  <si>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</si>
  <si>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</si>
  <si>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</si>
  <si>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</si>
  <si>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</si>
  <si>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</si>
  <si>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</si>
  <si>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</si>
  <si>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</si>
  <si>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</si>
  <si>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</si>
  <si>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</si>
  <si>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</si>
  <si>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</si>
  <si>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</si>
  <si>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</si>
  <si>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</si>
  <si>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</si>
  <si>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</si>
  <si>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</si>
  <si>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</si>
  <si>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</si>
  <si>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</si>
  <si>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</si>
  <si>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</si>
  <si>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</si>
  <si>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</si>
  <si>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</si>
  <si>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</si>
  <si>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</si>
  <si>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</si>
  <si>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</si>
  <si>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</si>
  <si>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</si>
  <si>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</si>
  <si>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</si>
  <si>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</si>
  <si>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</si>
  <si>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</si>
  <si>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</si>
  <si>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</si>
  <si>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</si>
  <si>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</si>
  <si>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</si>
  <si>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</si>
  <si>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</si>
  <si>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</si>
  <si>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</si>
  <si>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</si>
  <si>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</si>
  <si>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</si>
  <si>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</si>
  <si>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</si>
  <si>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</si>
  <si>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</si>
  <si>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</si>
  <si>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</si>
  <si>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</si>
  <si>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</si>
  <si>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</si>
  <si>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</si>
  <si>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</si>
  <si>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</si>
  <si>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</si>
  <si>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</si>
  <si>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</si>
  <si>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</si>
  <si>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</si>
  <si>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</si>
  <si>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</si>
  <si>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</si>
  <si>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</si>
  <si>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</si>
  <si>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</si>
  <si>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</si>
  <si>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</si>
  <si>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</si>
  <si>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</si>
  <si>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</si>
  <si>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</si>
  <si>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</si>
  <si>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</si>
  <si>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</si>
  <si>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</si>
  <si>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</si>
  <si>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</si>
  <si>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</si>
  <si>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</si>
  <si>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</si>
  <si>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</si>
  <si>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AT0000A0SDS8</t>
  </si>
  <si>
    <t>AT0000A0SDT6</t>
  </si>
  <si>
    <t>AT0000A0V537</t>
  </si>
  <si>
    <t>AT0000A2Z7V4</t>
  </si>
  <si>
    <t>AT0000A2Z7W2</t>
  </si>
  <si>
    <t>AT0000A325B1</t>
  </si>
  <si>
    <t>CH1231094363</t>
  </si>
  <si>
    <t>CH1243018798</t>
  </si>
  <si>
    <t>CH1256367165</t>
  </si>
  <si>
    <t>XS2013520023</t>
  </si>
  <si>
    <t>XS2058855441</t>
  </si>
  <si>
    <t>XS2106563161</t>
  </si>
  <si>
    <t>XS2234573710</t>
  </si>
  <si>
    <t>XS2259776230</t>
  </si>
  <si>
    <t>XS2320539765</t>
  </si>
  <si>
    <t>XS2340854848</t>
  </si>
  <si>
    <t>XS2380748439</t>
  </si>
  <si>
    <t>XS2429205540</t>
  </si>
  <si>
    <t>XS2468221747</t>
  </si>
  <si>
    <t>XS2487770104</t>
  </si>
  <si>
    <t>XS2523326853</t>
  </si>
  <si>
    <t>XS2556232143</t>
  </si>
  <si>
    <t>XS2570759154</t>
  </si>
  <si>
    <t>XS2618704014</t>
  </si>
  <si>
    <t>Mortgage Covered Bonds | BAWAG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</si>
</sst>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8" fillId="0" borderId="0" applyFont="0" applyFill="0" applyBorder="0" applyAlignment="0" applyProtection="0"/>
  </cellStyleXfs>
  <cellXfs count="539">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52" fillId="0" borderId="57" xfId="5" applyFill="1" applyBorder="1" applyAlignment="1" applyProtection="1">
      <alignment horizontal="center" vertical="center" wrapText="1"/>
    </xf>
    <xf numFmtId="0" fontId="52" fillId="0" borderId="57" xfId="5" quotePrefix="1" applyFill="1" applyBorder="1" applyAlignment="1" applyProtection="1">
      <alignment horizontal="right" vertical="center" wrapText="1"/>
    </xf>
    <xf numFmtId="0" fontId="52" fillId="0" borderId="58" xfId="5" quotePrefix="1" applyFill="1" applyBorder="1" applyAlignment="1" applyProtection="1">
      <alignment horizontal="right" vertical="center" wrapText="1"/>
    </xf>
    <xf numFmtId="0" fontId="52"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4" fillId="0" borderId="0" xfId="4" applyNumberFormat="1" applyAlignment="1">
      <alignment horizontal="center" vertical="center" wrapText="1"/>
    </xf>
    <xf numFmtId="0" fontId="64" fillId="0" borderId="0" xfId="4" applyFont="1" applyAlignment="1">
      <alignment horizontal="center" vertical="center" wrapText="1"/>
    </xf>
    <xf numFmtId="168" fontId="64" fillId="0" borderId="0" xfId="6" applyNumberFormat="1" applyFont="1" applyFill="1" applyBorder="1" applyAlignment="1" applyProtection="1">
      <alignment horizontal="center" vertical="center" wrapText="1"/>
    </xf>
    <xf numFmtId="4" fontId="4" fillId="0" borderId="0" xfId="4" applyNumberFormat="1"/>
    <xf numFmtId="9" fontId="0" fillId="0" borderId="0" xfId="6" applyFont="1"/>
    <xf numFmtId="170" fontId="0" fillId="0" borderId="0" xfId="6" applyNumberFormat="1" applyFont="1"/>
    <xf numFmtId="0" fontId="58" fillId="14" borderId="0" xfId="4" applyFont="1" applyFill="1" applyAlignment="1">
      <alignment horizontal="center" vertical="center" wrapText="1"/>
    </xf>
    <xf numFmtId="168" fontId="50" fillId="0" borderId="0" xfId="6" applyNumberFormat="1" applyFont="1" applyFill="1" applyBorder="1" applyAlignment="1" applyProtection="1">
      <alignment horizontal="center" vertical="center" wrapText="1"/>
    </xf>
    <xf numFmtId="9" fontId="54" fillId="0" borderId="0" xfId="6"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0" fontId="57" fillId="16" borderId="0" xfId="4" applyFont="1" applyFill="1" applyAlignment="1">
      <alignment horizontal="center" vertical="center" wrapText="1"/>
    </xf>
    <xf numFmtId="0" fontId="65" fillId="16" borderId="0" xfId="4" quotePrefix="1" applyFont="1" applyFill="1" applyAlignment="1">
      <alignment horizontal="center" vertical="center" wrapText="1"/>
    </xf>
    <xf numFmtId="0" fontId="45" fillId="16" borderId="0" xfId="4" applyFont="1" applyFill="1" applyAlignment="1">
      <alignment horizontal="center" vertical="center" wrapText="1"/>
    </xf>
    <xf numFmtId="0" fontId="59" fillId="0" borderId="0" xfId="4" quotePrefix="1" applyFont="1" applyAlignment="1">
      <alignment horizontal="center" vertical="center" wrapText="1"/>
    </xf>
    <xf numFmtId="0" fontId="57" fillId="0" borderId="0" xfId="4" applyFont="1" applyAlignment="1">
      <alignment horizontal="center" vertical="center" wrapText="1"/>
    </xf>
    <xf numFmtId="168" fontId="50" fillId="0" borderId="0" xfId="4" quotePrefix="1" applyNumberFormat="1" applyFont="1" applyAlignment="1">
      <alignment horizontal="center" vertical="center" wrapText="1"/>
    </xf>
    <xf numFmtId="9" fontId="50"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4" fillId="0" borderId="0" xfId="4" applyNumberFormat="1" applyAlignment="1">
      <alignment horizontal="center" vertical="center" wrapText="1"/>
    </xf>
    <xf numFmtId="168" fontId="44" fillId="0" borderId="0" xfId="6" applyNumberFormat="1" applyFont="1" applyFill="1" applyBorder="1" applyAlignment="1" applyProtection="1">
      <alignment horizontal="center" vertical="center" wrapText="1"/>
    </xf>
    <xf numFmtId="168" fontId="50" fillId="0" borderId="0" xfId="4" applyNumberFormat="1" applyFont="1" applyAlignment="1">
      <alignment horizontal="center" vertical="center" wrapText="1"/>
    </xf>
    <xf numFmtId="0" fontId="4" fillId="0" borderId="0" xfId="4" quotePrefix="1" applyAlignment="1">
      <alignment horizontal="center"/>
    </xf>
    <xf numFmtId="168" fontId="50" fillId="0" borderId="0" xfId="6" applyNumberFormat="1" applyFont="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9" fontId="4" fillId="0" borderId="0" xfId="7" applyFont="1" applyAlignment="1">
      <alignment horizontal="center" vertical="center" wrapText="1"/>
    </xf>
    <xf numFmtId="1" fontId="4" fillId="0" borderId="0" xfId="1" applyNumberFormat="1" applyFont="1" applyAlignment="1">
      <alignment horizontal="center" vertical="center" wrapText="1"/>
    </xf>
    <xf numFmtId="14" fontId="4" fillId="0" borderId="0" xfId="4" applyNumberForma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3" fontId="4" fillId="0" borderId="0" xfId="4" quotePrefix="1" applyNumberFormat="1" applyFill="1" applyAlignment="1">
      <alignment horizontal="center" vertical="center" wrapText="1"/>
    </xf>
    <xf numFmtId="168" fontId="4" fillId="0" borderId="0" xfId="4" quotePrefix="1" applyNumberFormat="1" applyFill="1" applyAlignment="1">
      <alignment horizontal="center" vertical="center" wrapText="1"/>
    </xf>
    <xf numFmtId="169" fontId="4" fillId="0" borderId="0" xfId="4" applyNumberFormat="1" applyFill="1" applyAlignment="1">
      <alignment horizontal="center" vertical="center" wrapText="1"/>
    </xf>
    <xf numFmtId="0" fontId="45" fillId="0" borderId="0" xfId="4" applyFont="1" applyFill="1" applyAlignment="1">
      <alignment horizontal="center" vertical="center" wrapText="1"/>
    </xf>
    <xf numFmtId="169" fontId="45" fillId="0" borderId="0" xfId="4" applyNumberFormat="1" applyFont="1" applyFill="1" applyAlignment="1">
      <alignment horizontal="center" vertical="center" wrapText="1"/>
    </xf>
    <xf numFmtId="167" fontId="4" fillId="0" borderId="0" xfId="4" quotePrefix="1" applyNumberFormat="1" applyFill="1" applyAlignment="1">
      <alignment horizontal="center" vertical="center" wrapText="1"/>
    </xf>
    <xf numFmtId="2" fontId="4" fillId="0" borderId="0" xfId="4" applyNumberFormat="1" applyFill="1" applyAlignment="1">
      <alignment horizontal="center" vertical="center" wrapText="1"/>
    </xf>
    <xf numFmtId="1" fontId="57" fillId="0" borderId="0" xfId="4" applyNumberFormat="1" applyFont="1" applyAlignment="1">
      <alignment horizontal="center" vertical="center" wrapText="1"/>
    </xf>
    <xf numFmtId="168" fontId="4" fillId="0" borderId="0" xfId="4" applyNumberFormat="1" applyFill="1" applyAlignment="1">
      <alignment horizontal="center" vertical="center" wrapText="1"/>
    </xf>
    <xf numFmtId="1" fontId="4" fillId="0" borderId="0" xfId="4" applyNumberFormat="1" applyFill="1" applyAlignment="1">
      <alignment horizontal="center" vertical="center" wrapText="1"/>
    </xf>
    <xf numFmtId="9" fontId="4" fillId="0" borderId="0" xfId="7" applyFont="1" applyFill="1" applyAlignment="1">
      <alignment horizontal="center" vertical="center" wrapText="1"/>
    </xf>
    <xf numFmtId="3" fontId="4" fillId="0" borderId="0" xfId="4" applyNumberFormat="1" applyFill="1" applyAlignment="1">
      <alignment horizontal="center" vertical="center" wrapText="1"/>
    </xf>
    <xf numFmtId="0" fontId="1" fillId="0" borderId="0" xfId="4" applyFont="1" applyFill="1" applyAlignment="1">
      <alignment horizontal="center" vertical="center" wrapText="1"/>
    </xf>
    <xf numFmtId="168" fontId="4" fillId="0" borderId="0" xfId="7" quotePrefix="1" applyNumberFormat="1" applyFont="1" applyFill="1" applyAlignment="1">
      <alignment horizontal="center" vertical="center" wrapText="1"/>
    </xf>
    <xf numFmtId="0" fontId="18" fillId="0" borderId="0" xfId="2" applyAlignment="1" applyProtection="1"/>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www.bawaggroup.com/en/investor-relations/debt-investor/fundings/covered-bonds/mortgage-cover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opLeftCell="A36" workbookViewId="0">
      <selection activeCell="F30" sqref="F30"/>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13">
        <v>45291</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31" t="s">
        <v>4676</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4">
        <v>11455042304.159973</v>
      </c>
      <c r="D38" s="405"/>
      <c r="E38" s="405"/>
      <c r="F38" s="428"/>
    </row>
    <row r="39" spans="1:11">
      <c r="A39" s="405" t="s">
        <v>80</v>
      </c>
      <c r="B39" s="428" t="s">
        <v>15</v>
      </c>
      <c r="C39" s="514">
        <v>10866013663.099998</v>
      </c>
      <c r="D39" s="405"/>
      <c r="E39" s="405"/>
      <c r="F39" s="428"/>
    </row>
    <row r="40" spans="1:11">
      <c r="A40" s="405" t="s">
        <v>81</v>
      </c>
      <c r="B40" s="438" t="s">
        <v>82</v>
      </c>
      <c r="C40" s="515" t="s">
        <v>83</v>
      </c>
      <c r="D40" s="405"/>
      <c r="E40" s="405"/>
      <c r="F40" s="428"/>
    </row>
    <row r="41" spans="1:11">
      <c r="A41" s="405" t="s">
        <v>84</v>
      </c>
      <c r="B41" s="438" t="s">
        <v>85</v>
      </c>
      <c r="C41" s="515" t="s">
        <v>83</v>
      </c>
      <c r="D41" s="405"/>
      <c r="E41" s="405"/>
      <c r="F41" s="428"/>
    </row>
    <row r="42" spans="1:11">
      <c r="A42" s="405" t="s">
        <v>86</v>
      </c>
      <c r="B42" s="428" t="s">
        <v>16</v>
      </c>
      <c r="C42" s="514">
        <v>11093333936.362</v>
      </c>
      <c r="D42" s="440"/>
      <c r="E42" s="405"/>
      <c r="F42" s="428"/>
    </row>
    <row r="43" spans="1:11">
      <c r="A43" s="405" t="s">
        <v>87</v>
      </c>
      <c r="B43" s="428" t="s">
        <v>88</v>
      </c>
      <c r="C43" s="516"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5.4208347175216831E-2</v>
      </c>
      <c r="E45" s="442"/>
      <c r="F45" s="442">
        <v>0.02</v>
      </c>
      <c r="G45" s="516" t="s">
        <v>83</v>
      </c>
    </row>
    <row r="46" spans="1:11" ht="30">
      <c r="A46" s="405" t="s">
        <v>96</v>
      </c>
      <c r="B46" s="428" t="s">
        <v>97</v>
      </c>
      <c r="C46" s="442">
        <v>2.0920300701807504E-2</v>
      </c>
      <c r="D46" s="442">
        <v>5.4208347175216831E-2</v>
      </c>
      <c r="E46" s="442"/>
      <c r="F46" s="442">
        <f>C46</f>
        <v>2.0920300701807504E-2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4">
        <v>11455042304.159973</v>
      </c>
      <c r="D53" s="516"/>
      <c r="E53" s="517"/>
      <c r="F53" s="518">
        <v>1</v>
      </c>
      <c r="G53" s="448"/>
    </row>
    <row r="54" spans="1:7">
      <c r="A54" s="405" t="s">
        <v>109</v>
      </c>
      <c r="B54" s="428" t="s">
        <v>110</v>
      </c>
      <c r="C54" s="514">
        <v>0</v>
      </c>
      <c r="D54" s="516"/>
      <c r="E54" s="517"/>
      <c r="F54" s="518">
        <v>0</v>
      </c>
      <c r="G54" s="448"/>
    </row>
    <row r="55" spans="1:7">
      <c r="A55" s="405" t="s">
        <v>111</v>
      </c>
      <c r="B55" s="428" t="s">
        <v>112</v>
      </c>
      <c r="C55" s="514">
        <v>0</v>
      </c>
      <c r="D55" s="516"/>
      <c r="E55" s="517"/>
      <c r="F55" s="518">
        <v>0</v>
      </c>
      <c r="G55" s="448"/>
    </row>
    <row r="56" spans="1:7">
      <c r="A56" s="405" t="s">
        <v>113</v>
      </c>
      <c r="B56" s="428" t="s">
        <v>114</v>
      </c>
      <c r="C56" s="514">
        <v>0</v>
      </c>
      <c r="D56" s="516"/>
      <c r="E56" s="517"/>
      <c r="F56" s="518">
        <v>0</v>
      </c>
      <c r="G56" s="448"/>
    </row>
    <row r="57" spans="1:7">
      <c r="A57" s="405" t="s">
        <v>115</v>
      </c>
      <c r="B57" s="405" t="s">
        <v>116</v>
      </c>
      <c r="C57" s="514">
        <v>0</v>
      </c>
      <c r="D57" s="516"/>
      <c r="E57" s="517"/>
      <c r="F57" s="518">
        <v>0</v>
      </c>
      <c r="G57" s="448"/>
    </row>
    <row r="58" spans="1:7">
      <c r="A58" s="405" t="s">
        <v>117</v>
      </c>
      <c r="B58" s="449" t="s">
        <v>118</v>
      </c>
      <c r="C58" s="514">
        <f>SUM(C53:C57)</f>
        <v>11455042304.159973</v>
      </c>
      <c r="D58" s="517"/>
      <c r="E58" s="517"/>
      <c r="F58" s="518">
        <v>1</v>
      </c>
      <c r="G58" s="448"/>
    </row>
    <row r="59" spans="1:7">
      <c r="A59" s="405" t="s">
        <v>119</v>
      </c>
      <c r="B59" s="451" t="s">
        <v>120</v>
      </c>
      <c r="C59" s="439"/>
      <c r="D59" s="405"/>
      <c r="E59" s="446"/>
      <c r="F59" s="447">
        <v>0</v>
      </c>
      <c r="G59" s="448"/>
    </row>
    <row r="60" spans="1:7">
      <c r="A60" s="405" t="s">
        <v>121</v>
      </c>
      <c r="B60" s="451" t="s">
        <v>120</v>
      </c>
      <c r="C60" s="439"/>
      <c r="D60" s="405"/>
      <c r="E60" s="446"/>
      <c r="F60" s="447">
        <v>0</v>
      </c>
      <c r="G60" s="448"/>
    </row>
    <row r="61" spans="1:7">
      <c r="A61" s="405" t="s">
        <v>122</v>
      </c>
      <c r="B61" s="451" t="s">
        <v>120</v>
      </c>
      <c r="C61" s="439"/>
      <c r="D61" s="405"/>
      <c r="E61" s="446"/>
      <c r="F61" s="447">
        <v>0</v>
      </c>
      <c r="G61" s="448"/>
    </row>
    <row r="62" spans="1:7">
      <c r="A62" s="405" t="s">
        <v>123</v>
      </c>
      <c r="B62" s="451" t="s">
        <v>120</v>
      </c>
      <c r="C62" s="439"/>
      <c r="D62" s="405"/>
      <c r="E62" s="446"/>
      <c r="F62" s="447">
        <v>0</v>
      </c>
      <c r="G62" s="448"/>
    </row>
    <row r="63" spans="1:7">
      <c r="A63" s="405" t="s">
        <v>124</v>
      </c>
      <c r="B63" s="451" t="s">
        <v>120</v>
      </c>
      <c r="C63" s="439"/>
      <c r="D63" s="405"/>
      <c r="E63" s="446"/>
      <c r="F63" s="447">
        <v>0</v>
      </c>
      <c r="G63" s="448"/>
    </row>
    <row r="64" spans="1:7">
      <c r="A64" s="405" t="s">
        <v>125</v>
      </c>
      <c r="B64" s="451" t="s">
        <v>120</v>
      </c>
      <c r="C64" s="452"/>
      <c r="D64" s="453"/>
      <c r="E64" s="453"/>
      <c r="F64" s="447">
        <v>0</v>
      </c>
      <c r="G64" s="454"/>
    </row>
    <row r="65" spans="1:7">
      <c r="A65" s="436"/>
      <c r="B65" s="455" t="s">
        <v>19</v>
      </c>
      <c r="C65" s="456" t="s">
        <v>126</v>
      </c>
      <c r="D65" s="456" t="s">
        <v>127</v>
      </c>
      <c r="E65" s="457"/>
      <c r="F65" s="436" t="s">
        <v>128</v>
      </c>
      <c r="G65" s="458" t="s">
        <v>129</v>
      </c>
    </row>
    <row r="66" spans="1:7">
      <c r="A66" s="405" t="s">
        <v>130</v>
      </c>
      <c r="B66" s="428" t="s">
        <v>17</v>
      </c>
      <c r="C66" s="519">
        <v>24.69018449945143</v>
      </c>
      <c r="D66" s="459" t="s">
        <v>83</v>
      </c>
      <c r="E66" s="423"/>
      <c r="F66" s="508" t="s">
        <v>83</v>
      </c>
      <c r="G66" s="459" t="s">
        <v>83</v>
      </c>
    </row>
    <row r="67" spans="1:7">
      <c r="A67" s="405"/>
      <c r="B67" s="428"/>
      <c r="C67" s="516"/>
      <c r="D67" s="405"/>
      <c r="E67" s="423"/>
      <c r="F67" s="460"/>
    </row>
    <row r="68" spans="1:7">
      <c r="A68" s="405"/>
      <c r="B68" s="428" t="s">
        <v>18</v>
      </c>
      <c r="C68" s="520"/>
      <c r="D68" s="423"/>
      <c r="E68" s="423"/>
      <c r="F68" s="423"/>
      <c r="G68" s="423"/>
    </row>
    <row r="69" spans="1:7">
      <c r="A69" s="405"/>
      <c r="B69" s="428" t="s">
        <v>131</v>
      </c>
      <c r="C69" s="516"/>
      <c r="D69" s="405"/>
      <c r="E69" s="423"/>
      <c r="F69" s="423"/>
    </row>
    <row r="70" spans="1:7">
      <c r="A70" s="405" t="s">
        <v>132</v>
      </c>
      <c r="B70" s="428" t="s">
        <v>133</v>
      </c>
      <c r="C70" s="514">
        <v>117971699.27999997</v>
      </c>
      <c r="D70" s="439" t="s">
        <v>83</v>
      </c>
      <c r="E70" s="428"/>
      <c r="F70" s="447">
        <f>C70/$C$77</f>
        <v>1.0298669891176027E-2</v>
      </c>
      <c r="G70" s="439" t="s">
        <v>83</v>
      </c>
    </row>
    <row r="71" spans="1:7">
      <c r="A71" s="405" t="s">
        <v>134</v>
      </c>
      <c r="B71" s="428" t="s">
        <v>135</v>
      </c>
      <c r="C71" s="514">
        <v>103645871.76000009</v>
      </c>
      <c r="D71" s="439" t="s">
        <v>83</v>
      </c>
      <c r="E71" s="428"/>
      <c r="F71" s="447">
        <f t="shared" ref="F71:F76" si="0">C71/$C$77</f>
        <v>9.0480566555708325E-3</v>
      </c>
      <c r="G71" s="439" t="s">
        <v>83</v>
      </c>
    </row>
    <row r="72" spans="1:7">
      <c r="A72" s="405" t="s">
        <v>136</v>
      </c>
      <c r="B72" s="428" t="s">
        <v>137</v>
      </c>
      <c r="C72" s="514">
        <v>33913093.809999995</v>
      </c>
      <c r="D72" s="439" t="s">
        <v>83</v>
      </c>
      <c r="E72" s="428"/>
      <c r="F72" s="447">
        <f t="shared" si="0"/>
        <v>2.9605385043130076E-3</v>
      </c>
      <c r="G72" s="439" t="s">
        <v>83</v>
      </c>
    </row>
    <row r="73" spans="1:7">
      <c r="A73" s="405" t="s">
        <v>138</v>
      </c>
      <c r="B73" s="428" t="s">
        <v>139</v>
      </c>
      <c r="C73" s="514">
        <v>46068317.219999954</v>
      </c>
      <c r="D73" s="439" t="s">
        <v>83</v>
      </c>
      <c r="E73" s="428"/>
      <c r="F73" s="447">
        <f t="shared" si="0"/>
        <v>4.0216627749397266E-3</v>
      </c>
      <c r="G73" s="439" t="s">
        <v>83</v>
      </c>
    </row>
    <row r="74" spans="1:7">
      <c r="A74" s="405" t="s">
        <v>140</v>
      </c>
      <c r="B74" s="428" t="s">
        <v>141</v>
      </c>
      <c r="C74" s="514">
        <v>59779576.679999992</v>
      </c>
      <c r="D74" s="439" t="s">
        <v>83</v>
      </c>
      <c r="E74" s="428"/>
      <c r="F74" s="447">
        <f t="shared" si="0"/>
        <v>5.2186255705306871E-3</v>
      </c>
      <c r="G74" s="439" t="s">
        <v>83</v>
      </c>
    </row>
    <row r="75" spans="1:7">
      <c r="A75" s="405" t="s">
        <v>142</v>
      </c>
      <c r="B75" s="428" t="s">
        <v>143</v>
      </c>
      <c r="C75" s="514">
        <v>541066084.81000006</v>
      </c>
      <c r="D75" s="439" t="s">
        <v>83</v>
      </c>
      <c r="E75" s="428"/>
      <c r="F75" s="447">
        <f t="shared" si="0"/>
        <v>4.7233879233558866E-2</v>
      </c>
      <c r="G75" s="439" t="s">
        <v>83</v>
      </c>
    </row>
    <row r="76" spans="1:7">
      <c r="A76" s="405" t="s">
        <v>144</v>
      </c>
      <c r="B76" s="428" t="s">
        <v>145</v>
      </c>
      <c r="C76" s="514">
        <v>10552597660.599974</v>
      </c>
      <c r="D76" s="439" t="s">
        <v>83</v>
      </c>
      <c r="E76" s="428"/>
      <c r="F76" s="447">
        <f t="shared" si="0"/>
        <v>0.92121856736991092</v>
      </c>
      <c r="G76" s="439" t="s">
        <v>83</v>
      </c>
    </row>
    <row r="77" spans="1:7">
      <c r="A77" s="405" t="s">
        <v>146</v>
      </c>
      <c r="B77" s="449" t="s">
        <v>118</v>
      </c>
      <c r="C77" s="514">
        <f>SUM(C70:C76)</f>
        <v>11455042304.159973</v>
      </c>
      <c r="D77" s="461">
        <v>0</v>
      </c>
      <c r="E77" s="428"/>
      <c r="F77" s="450">
        <v>1</v>
      </c>
      <c r="G77" s="461">
        <v>0</v>
      </c>
    </row>
    <row r="78" spans="1:7">
      <c r="A78" s="405" t="s">
        <v>147</v>
      </c>
      <c r="B78" s="462" t="s">
        <v>148</v>
      </c>
      <c r="C78" s="461"/>
      <c r="D78" s="461"/>
      <c r="E78" s="428"/>
      <c r="F78" s="447"/>
      <c r="G78" s="447" t="s">
        <v>149</v>
      </c>
    </row>
    <row r="79" spans="1:7">
      <c r="A79" s="405" t="s">
        <v>150</v>
      </c>
      <c r="B79" s="462" t="s">
        <v>151</v>
      </c>
      <c r="C79" s="461"/>
      <c r="D79" s="461"/>
      <c r="E79" s="428"/>
      <c r="F79" s="447"/>
      <c r="G79" s="447" t="s">
        <v>149</v>
      </c>
    </row>
    <row r="80" spans="1:7">
      <c r="A80" s="405" t="s">
        <v>152</v>
      </c>
      <c r="B80" s="462" t="s">
        <v>153</v>
      </c>
      <c r="C80" s="461"/>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19">
        <v>6.3743990328424029</v>
      </c>
      <c r="D89" s="459" t="s">
        <v>83</v>
      </c>
      <c r="E89" s="423"/>
      <c r="F89" s="460"/>
      <c r="G89" s="463"/>
    </row>
    <row r="90" spans="1:7">
      <c r="A90" s="405"/>
      <c r="B90" s="428"/>
      <c r="C90" s="519"/>
      <c r="D90" s="459"/>
      <c r="E90" s="423"/>
      <c r="F90" s="464"/>
      <c r="G90" s="463"/>
    </row>
    <row r="91" spans="1:7">
      <c r="A91" s="405"/>
      <c r="B91" s="428" t="s">
        <v>20</v>
      </c>
      <c r="C91" s="521"/>
      <c r="D91" s="465"/>
      <c r="E91" s="423"/>
      <c r="F91" s="463"/>
      <c r="G91" s="463"/>
    </row>
    <row r="92" spans="1:7">
      <c r="A92" s="405" t="s">
        <v>169</v>
      </c>
      <c r="B92" s="428" t="s">
        <v>131</v>
      </c>
      <c r="C92" s="519"/>
      <c r="D92" s="459"/>
      <c r="E92" s="423"/>
      <c r="F92" s="463"/>
      <c r="G92" s="463"/>
    </row>
    <row r="93" spans="1:7">
      <c r="A93" s="405" t="s">
        <v>170</v>
      </c>
      <c r="B93" s="428" t="s">
        <v>133</v>
      </c>
      <c r="C93" s="514"/>
      <c r="D93" s="439" t="s">
        <v>83</v>
      </c>
      <c r="E93" s="428"/>
      <c r="F93" s="447"/>
      <c r="G93" s="447" t="s">
        <v>149</v>
      </c>
    </row>
    <row r="94" spans="1:7">
      <c r="A94" s="405" t="s">
        <v>171</v>
      </c>
      <c r="B94" s="428" t="s">
        <v>135</v>
      </c>
      <c r="C94" s="514"/>
      <c r="D94" s="439" t="s">
        <v>83</v>
      </c>
      <c r="E94" s="428"/>
      <c r="F94" s="447"/>
      <c r="G94" s="447" t="s">
        <v>149</v>
      </c>
    </row>
    <row r="95" spans="1:7">
      <c r="A95" s="405" t="s">
        <v>172</v>
      </c>
      <c r="B95" s="428" t="s">
        <v>137</v>
      </c>
      <c r="C95" s="514">
        <v>901187904.97000003</v>
      </c>
      <c r="D95" s="439" t="s">
        <v>83</v>
      </c>
      <c r="E95" s="428"/>
      <c r="F95" s="447"/>
      <c r="G95" s="447" t="s">
        <v>149</v>
      </c>
    </row>
    <row r="96" spans="1:7">
      <c r="A96" s="405" t="s">
        <v>173</v>
      </c>
      <c r="B96" s="428" t="s">
        <v>139</v>
      </c>
      <c r="C96" s="514">
        <v>1265452108.03</v>
      </c>
      <c r="D96" s="439" t="s">
        <v>83</v>
      </c>
      <c r="E96" s="428"/>
      <c r="F96" s="447"/>
      <c r="G96" s="447" t="s">
        <v>149</v>
      </c>
    </row>
    <row r="97" spans="1:7">
      <c r="A97" s="405" t="s">
        <v>174</v>
      </c>
      <c r="B97" s="428" t="s">
        <v>141</v>
      </c>
      <c r="C97" s="514">
        <v>1464384449.24</v>
      </c>
      <c r="D97" s="439" t="s">
        <v>83</v>
      </c>
      <c r="E97" s="428"/>
      <c r="F97" s="447"/>
      <c r="G97" s="447" t="s">
        <v>149</v>
      </c>
    </row>
    <row r="98" spans="1:7">
      <c r="A98" s="405" t="s">
        <v>175</v>
      </c>
      <c r="B98" s="428" t="s">
        <v>143</v>
      </c>
      <c r="C98" s="514">
        <v>5734989200.8599997</v>
      </c>
      <c r="D98" s="439" t="s">
        <v>83</v>
      </c>
      <c r="E98" s="428"/>
      <c r="F98" s="447"/>
      <c r="G98" s="447" t="s">
        <v>149</v>
      </c>
    </row>
    <row r="99" spans="1:7">
      <c r="A99" s="405" t="s">
        <v>176</v>
      </c>
      <c r="B99" s="428" t="s">
        <v>145</v>
      </c>
      <c r="C99" s="514">
        <v>1500000000</v>
      </c>
      <c r="D99" s="439" t="s">
        <v>83</v>
      </c>
      <c r="E99" s="428"/>
      <c r="F99" s="447"/>
      <c r="G99" s="447" t="s">
        <v>149</v>
      </c>
    </row>
    <row r="100" spans="1:7">
      <c r="A100" s="405" t="s">
        <v>177</v>
      </c>
      <c r="B100" s="449" t="s">
        <v>118</v>
      </c>
      <c r="C100" s="514">
        <v>10866013663.099998</v>
      </c>
      <c r="D100" s="461">
        <v>0</v>
      </c>
      <c r="E100" s="428"/>
      <c r="F100" s="450">
        <v>1</v>
      </c>
      <c r="G100" s="450">
        <v>0</v>
      </c>
    </row>
    <row r="101" spans="1:7">
      <c r="A101" s="405" t="s">
        <v>178</v>
      </c>
      <c r="B101" s="462" t="s">
        <v>148</v>
      </c>
      <c r="C101" s="522"/>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4">
        <v>11224974294.359976</v>
      </c>
      <c r="D112" s="439" t="s">
        <v>193</v>
      </c>
      <c r="E112" s="448"/>
      <c r="F112" s="447">
        <f>C112/$C$129</f>
        <v>0.97991556873461316</v>
      </c>
      <c r="G112" s="447"/>
    </row>
    <row r="113" spans="1:7">
      <c r="A113" s="405" t="s">
        <v>194</v>
      </c>
      <c r="B113" s="428" t="s">
        <v>195</v>
      </c>
      <c r="C113" s="514"/>
      <c r="D113" s="439" t="s">
        <v>193</v>
      </c>
      <c r="E113" s="448"/>
      <c r="F113" s="447">
        <f t="shared" ref="F113:F129" si="1">C113/$C$129</f>
        <v>0</v>
      </c>
      <c r="G113" s="447"/>
    </row>
    <row r="114" spans="1:7">
      <c r="A114" s="405" t="s">
        <v>196</v>
      </c>
      <c r="B114" s="428" t="s">
        <v>197</v>
      </c>
      <c r="C114" s="514"/>
      <c r="D114" s="439" t="s">
        <v>193</v>
      </c>
      <c r="E114" s="448"/>
      <c r="F114" s="447">
        <f t="shared" si="1"/>
        <v>0</v>
      </c>
      <c r="G114" s="447"/>
    </row>
    <row r="115" spans="1:7">
      <c r="A115" s="405" t="s">
        <v>198</v>
      </c>
      <c r="B115" s="428" t="s">
        <v>199</v>
      </c>
      <c r="C115" s="514"/>
      <c r="D115" s="439" t="s">
        <v>193</v>
      </c>
      <c r="E115" s="448"/>
      <c r="F115" s="447">
        <f t="shared" si="1"/>
        <v>0</v>
      </c>
      <c r="G115" s="447"/>
    </row>
    <row r="116" spans="1:7">
      <c r="A116" s="405" t="s">
        <v>200</v>
      </c>
      <c r="B116" s="428" t="s">
        <v>201</v>
      </c>
      <c r="C116" s="514">
        <v>230068009.80000016</v>
      </c>
      <c r="D116" s="439" t="s">
        <v>193</v>
      </c>
      <c r="E116" s="448"/>
      <c r="F116" s="447">
        <f t="shared" si="1"/>
        <v>2.0084431265386896E-2</v>
      </c>
      <c r="G116" s="447"/>
    </row>
    <row r="117" spans="1:7">
      <c r="A117" s="405" t="s">
        <v>202</v>
      </c>
      <c r="B117" s="428" t="s">
        <v>203</v>
      </c>
      <c r="C117" s="514"/>
      <c r="D117" s="439" t="s">
        <v>193</v>
      </c>
      <c r="E117" s="428"/>
      <c r="F117" s="447">
        <f t="shared" si="1"/>
        <v>0</v>
      </c>
      <c r="G117" s="447"/>
    </row>
    <row r="118" spans="1:7">
      <c r="A118" s="405" t="s">
        <v>204</v>
      </c>
      <c r="B118" s="428" t="s">
        <v>205</v>
      </c>
      <c r="C118" s="514"/>
      <c r="D118" s="439" t="s">
        <v>193</v>
      </c>
      <c r="E118" s="428"/>
      <c r="F118" s="447">
        <f t="shared" si="1"/>
        <v>0</v>
      </c>
      <c r="G118" s="447"/>
    </row>
    <row r="119" spans="1:7">
      <c r="A119" s="405" t="s">
        <v>206</v>
      </c>
      <c r="B119" s="428" t="s">
        <v>207</v>
      </c>
      <c r="C119" s="514"/>
      <c r="D119" s="439" t="s">
        <v>193</v>
      </c>
      <c r="E119" s="428"/>
      <c r="F119" s="447">
        <f t="shared" si="1"/>
        <v>0</v>
      </c>
      <c r="G119" s="447"/>
    </row>
    <row r="120" spans="1:7">
      <c r="A120" s="405" t="s">
        <v>208</v>
      </c>
      <c r="B120" s="428" t="s">
        <v>209</v>
      </c>
      <c r="C120" s="514"/>
      <c r="D120" s="439" t="s">
        <v>193</v>
      </c>
      <c r="E120" s="428"/>
      <c r="F120" s="447">
        <f t="shared" si="1"/>
        <v>0</v>
      </c>
      <c r="G120" s="447"/>
    </row>
    <row r="121" spans="1:7">
      <c r="A121" s="405" t="s">
        <v>210</v>
      </c>
      <c r="B121" s="428" t="s">
        <v>211</v>
      </c>
      <c r="C121" s="514"/>
      <c r="D121" s="439" t="s">
        <v>193</v>
      </c>
      <c r="E121" s="428"/>
      <c r="F121" s="447">
        <f t="shared" si="1"/>
        <v>0</v>
      </c>
      <c r="G121" s="447"/>
    </row>
    <row r="122" spans="1:7">
      <c r="A122" s="405" t="s">
        <v>212</v>
      </c>
      <c r="B122" s="428" t="s">
        <v>213</v>
      </c>
      <c r="C122" s="514"/>
      <c r="D122" s="439" t="s">
        <v>193</v>
      </c>
      <c r="E122" s="428"/>
      <c r="F122" s="447">
        <f t="shared" si="1"/>
        <v>0</v>
      </c>
      <c r="G122" s="447"/>
    </row>
    <row r="123" spans="1:7">
      <c r="A123" s="405" t="s">
        <v>214</v>
      </c>
      <c r="B123" s="428" t="s">
        <v>215</v>
      </c>
      <c r="C123" s="514"/>
      <c r="D123" s="439" t="s">
        <v>193</v>
      </c>
      <c r="E123" s="428"/>
      <c r="F123" s="447">
        <f t="shared" si="1"/>
        <v>0</v>
      </c>
      <c r="G123" s="447"/>
    </row>
    <row r="124" spans="1:7">
      <c r="A124" s="405" t="s">
        <v>216</v>
      </c>
      <c r="B124" s="428" t="s">
        <v>217</v>
      </c>
      <c r="C124" s="514"/>
      <c r="D124" s="439" t="s">
        <v>193</v>
      </c>
      <c r="E124" s="428"/>
      <c r="F124" s="447">
        <f t="shared" si="1"/>
        <v>0</v>
      </c>
      <c r="G124" s="447"/>
    </row>
    <row r="125" spans="1:7">
      <c r="A125" s="405" t="s">
        <v>218</v>
      </c>
      <c r="B125" s="428" t="s">
        <v>219</v>
      </c>
      <c r="C125" s="514"/>
      <c r="D125" s="439" t="s">
        <v>193</v>
      </c>
      <c r="E125" s="428"/>
      <c r="F125" s="447">
        <f t="shared" si="1"/>
        <v>0</v>
      </c>
      <c r="G125" s="447"/>
    </row>
    <row r="126" spans="1:7">
      <c r="A126" s="405" t="s">
        <v>220</v>
      </c>
      <c r="B126" s="428" t="s">
        <v>221</v>
      </c>
      <c r="C126" s="514"/>
      <c r="D126" s="439" t="s">
        <v>193</v>
      </c>
      <c r="E126" s="428"/>
      <c r="F126" s="447">
        <f t="shared" si="1"/>
        <v>0</v>
      </c>
      <c r="G126" s="447"/>
    </row>
    <row r="127" spans="1:7">
      <c r="A127" s="405" t="s">
        <v>222</v>
      </c>
      <c r="B127" s="428" t="s">
        <v>223</v>
      </c>
      <c r="C127" s="514"/>
      <c r="D127" s="439" t="s">
        <v>193</v>
      </c>
      <c r="E127" s="428"/>
      <c r="F127" s="447">
        <f t="shared" si="1"/>
        <v>0</v>
      </c>
      <c r="G127" s="447"/>
    </row>
    <row r="128" spans="1:7">
      <c r="A128" s="405" t="s">
        <v>224</v>
      </c>
      <c r="B128" s="428" t="s">
        <v>116</v>
      </c>
      <c r="C128" s="514"/>
      <c r="D128" s="439" t="s">
        <v>193</v>
      </c>
      <c r="E128" s="428"/>
      <c r="F128" s="447">
        <f t="shared" si="1"/>
        <v>0</v>
      </c>
      <c r="G128" s="447"/>
    </row>
    <row r="129" spans="1:7">
      <c r="A129" s="405" t="s">
        <v>225</v>
      </c>
      <c r="B129" s="507" t="s">
        <v>118</v>
      </c>
      <c r="C129" s="514">
        <v>11455042304.159975</v>
      </c>
      <c r="D129" s="439">
        <v>0</v>
      </c>
      <c r="E129" s="428"/>
      <c r="F129" s="447">
        <f t="shared" si="1"/>
        <v>1</v>
      </c>
      <c r="G129" s="447"/>
    </row>
    <row r="130" spans="1:7">
      <c r="A130" s="405" t="s">
        <v>226</v>
      </c>
      <c r="B130" s="451" t="s">
        <v>120</v>
      </c>
      <c r="C130" s="515"/>
      <c r="D130" s="439"/>
      <c r="E130" s="428"/>
      <c r="F130" s="447" t="s">
        <v>149</v>
      </c>
      <c r="G130" s="447" t="s">
        <v>149</v>
      </c>
    </row>
    <row r="131" spans="1:7">
      <c r="A131" s="405" t="s">
        <v>227</v>
      </c>
      <c r="B131" s="451" t="s">
        <v>120</v>
      </c>
      <c r="C131" s="439"/>
      <c r="D131" s="439"/>
      <c r="E131" s="428"/>
      <c r="F131" s="447">
        <v>0</v>
      </c>
      <c r="G131" s="447" t="s">
        <v>149</v>
      </c>
    </row>
    <row r="132" spans="1:7">
      <c r="A132" s="405" t="s">
        <v>228</v>
      </c>
      <c r="B132" s="451" t="s">
        <v>120</v>
      </c>
      <c r="C132" s="439"/>
      <c r="D132" s="439"/>
      <c r="E132" s="428"/>
      <c r="F132" s="447">
        <v>0</v>
      </c>
      <c r="G132" s="447" t="s">
        <v>149</v>
      </c>
    </row>
    <row r="133" spans="1:7">
      <c r="A133" s="405" t="s">
        <v>229</v>
      </c>
      <c r="B133" s="451" t="s">
        <v>120</v>
      </c>
      <c r="C133" s="439"/>
      <c r="D133" s="439"/>
      <c r="E133" s="428"/>
      <c r="F133" s="447">
        <v>0</v>
      </c>
      <c r="G133" s="447" t="s">
        <v>149</v>
      </c>
    </row>
    <row r="134" spans="1:7">
      <c r="A134" s="405" t="s">
        <v>230</v>
      </c>
      <c r="B134" s="451" t="s">
        <v>120</v>
      </c>
      <c r="C134" s="439"/>
      <c r="D134" s="439"/>
      <c r="E134" s="428"/>
      <c r="F134" s="447">
        <v>0</v>
      </c>
      <c r="G134" s="447" t="s">
        <v>149</v>
      </c>
    </row>
    <row r="135" spans="1:7">
      <c r="A135" s="405" t="s">
        <v>231</v>
      </c>
      <c r="B135" s="451" t="s">
        <v>120</v>
      </c>
      <c r="C135" s="439"/>
      <c r="D135" s="439"/>
      <c r="E135" s="428"/>
      <c r="F135" s="447">
        <v>0</v>
      </c>
      <c r="G135" s="447" t="s">
        <v>149</v>
      </c>
    </row>
    <row r="136" spans="1:7">
      <c r="A136" s="405" t="s">
        <v>232</v>
      </c>
      <c r="B136" s="451" t="s">
        <v>120</v>
      </c>
      <c r="C136" s="439"/>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4">
        <v>10385452108.029999</v>
      </c>
      <c r="D138" s="439" t="s">
        <v>193</v>
      </c>
      <c r="E138" s="448"/>
      <c r="F138" s="447">
        <f>C138/$C$155</f>
        <v>0.95577387307879069</v>
      </c>
      <c r="G138" s="447" t="s">
        <v>149</v>
      </c>
    </row>
    <row r="139" spans="1:7">
      <c r="A139" s="405" t="s">
        <v>234</v>
      </c>
      <c r="B139" s="428" t="s">
        <v>195</v>
      </c>
      <c r="C139" s="514"/>
      <c r="D139" s="439" t="s">
        <v>193</v>
      </c>
      <c r="E139" s="448"/>
      <c r="F139" s="447">
        <f t="shared" ref="F139:F155" si="2">C139/$C$155</f>
        <v>0</v>
      </c>
      <c r="G139" s="447" t="s">
        <v>149</v>
      </c>
    </row>
    <row r="140" spans="1:7">
      <c r="A140" s="405" t="s">
        <v>235</v>
      </c>
      <c r="B140" s="428" t="s">
        <v>197</v>
      </c>
      <c r="C140" s="514"/>
      <c r="D140" s="439" t="s">
        <v>193</v>
      </c>
      <c r="E140" s="448"/>
      <c r="F140" s="447">
        <f t="shared" si="2"/>
        <v>0</v>
      </c>
      <c r="G140" s="447" t="s">
        <v>149</v>
      </c>
    </row>
    <row r="141" spans="1:7">
      <c r="A141" s="405" t="s">
        <v>236</v>
      </c>
      <c r="B141" s="428" t="s">
        <v>199</v>
      </c>
      <c r="C141" s="514"/>
      <c r="D141" s="439" t="s">
        <v>193</v>
      </c>
      <c r="E141" s="448"/>
      <c r="F141" s="447">
        <f t="shared" si="2"/>
        <v>0</v>
      </c>
      <c r="G141" s="447" t="s">
        <v>149</v>
      </c>
    </row>
    <row r="142" spans="1:7">
      <c r="A142" s="405" t="s">
        <v>237</v>
      </c>
      <c r="B142" s="428" t="s">
        <v>201</v>
      </c>
      <c r="C142" s="514">
        <v>480561555.07000005</v>
      </c>
      <c r="D142" s="439" t="s">
        <v>193</v>
      </c>
      <c r="E142" s="448"/>
      <c r="F142" s="447">
        <f t="shared" si="2"/>
        <v>4.4226113024668889E-2</v>
      </c>
      <c r="G142" s="447" t="s">
        <v>149</v>
      </c>
    </row>
    <row r="143" spans="1:7">
      <c r="A143" s="405" t="s">
        <v>238</v>
      </c>
      <c r="B143" s="428" t="s">
        <v>203</v>
      </c>
      <c r="C143" s="514"/>
      <c r="D143" s="439" t="s">
        <v>193</v>
      </c>
      <c r="E143" s="428"/>
      <c r="F143" s="447">
        <f t="shared" si="2"/>
        <v>0</v>
      </c>
      <c r="G143" s="447" t="s">
        <v>149</v>
      </c>
    </row>
    <row r="144" spans="1:7">
      <c r="A144" s="405" t="s">
        <v>239</v>
      </c>
      <c r="B144" s="428" t="s">
        <v>205</v>
      </c>
      <c r="C144" s="514"/>
      <c r="D144" s="439" t="s">
        <v>193</v>
      </c>
      <c r="E144" s="428"/>
      <c r="F144" s="447">
        <f t="shared" si="2"/>
        <v>0</v>
      </c>
      <c r="G144" s="447" t="s">
        <v>149</v>
      </c>
    </row>
    <row r="145" spans="1:7">
      <c r="A145" s="405" t="s">
        <v>240</v>
      </c>
      <c r="B145" s="428" t="s">
        <v>207</v>
      </c>
      <c r="C145" s="514"/>
      <c r="D145" s="439" t="s">
        <v>193</v>
      </c>
      <c r="E145" s="428"/>
      <c r="F145" s="447">
        <f t="shared" si="2"/>
        <v>0</v>
      </c>
      <c r="G145" s="447" t="s">
        <v>149</v>
      </c>
    </row>
    <row r="146" spans="1:7">
      <c r="A146" s="405" t="s">
        <v>241</v>
      </c>
      <c r="B146" s="428" t="s">
        <v>209</v>
      </c>
      <c r="C146" s="514"/>
      <c r="D146" s="439" t="s">
        <v>193</v>
      </c>
      <c r="E146" s="428"/>
      <c r="F146" s="447">
        <f t="shared" si="2"/>
        <v>0</v>
      </c>
      <c r="G146" s="447" t="s">
        <v>149</v>
      </c>
    </row>
    <row r="147" spans="1:7">
      <c r="A147" s="405" t="s">
        <v>242</v>
      </c>
      <c r="B147" s="428" t="s">
        <v>211</v>
      </c>
      <c r="C147" s="514"/>
      <c r="D147" s="439" t="s">
        <v>193</v>
      </c>
      <c r="E147" s="428"/>
      <c r="F147" s="447">
        <f t="shared" si="2"/>
        <v>0</v>
      </c>
      <c r="G147" s="447" t="s">
        <v>149</v>
      </c>
    </row>
    <row r="148" spans="1:7">
      <c r="A148" s="405" t="s">
        <v>243</v>
      </c>
      <c r="B148" s="428" t="s">
        <v>213</v>
      </c>
      <c r="C148" s="514"/>
      <c r="D148" s="439" t="s">
        <v>193</v>
      </c>
      <c r="E148" s="428"/>
      <c r="F148" s="447">
        <f t="shared" si="2"/>
        <v>0</v>
      </c>
      <c r="G148" s="447" t="s">
        <v>149</v>
      </c>
    </row>
    <row r="149" spans="1:7">
      <c r="A149" s="405" t="s">
        <v>244</v>
      </c>
      <c r="B149" s="428" t="s">
        <v>215</v>
      </c>
      <c r="C149" s="514"/>
      <c r="D149" s="439" t="s">
        <v>193</v>
      </c>
      <c r="E149" s="428"/>
      <c r="F149" s="447">
        <f t="shared" si="2"/>
        <v>0</v>
      </c>
      <c r="G149" s="447" t="s">
        <v>149</v>
      </c>
    </row>
    <row r="150" spans="1:7">
      <c r="A150" s="405" t="s">
        <v>245</v>
      </c>
      <c r="B150" s="428" t="s">
        <v>217</v>
      </c>
      <c r="C150" s="514"/>
      <c r="D150" s="439" t="s">
        <v>193</v>
      </c>
      <c r="E150" s="428"/>
      <c r="F150" s="447">
        <f t="shared" si="2"/>
        <v>0</v>
      </c>
      <c r="G150" s="447" t="s">
        <v>149</v>
      </c>
    </row>
    <row r="151" spans="1:7">
      <c r="A151" s="405" t="s">
        <v>246</v>
      </c>
      <c r="B151" s="428" t="s">
        <v>219</v>
      </c>
      <c r="C151" s="514"/>
      <c r="D151" s="439" t="s">
        <v>193</v>
      </c>
      <c r="E151" s="428"/>
      <c r="F151" s="447">
        <f t="shared" si="2"/>
        <v>0</v>
      </c>
      <c r="G151" s="447" t="s">
        <v>149</v>
      </c>
    </row>
    <row r="152" spans="1:7">
      <c r="A152" s="405" t="s">
        <v>247</v>
      </c>
      <c r="B152" s="428" t="s">
        <v>221</v>
      </c>
      <c r="C152" s="514"/>
      <c r="D152" s="439" t="s">
        <v>193</v>
      </c>
      <c r="E152" s="428"/>
      <c r="F152" s="447">
        <f t="shared" si="2"/>
        <v>0</v>
      </c>
      <c r="G152" s="447" t="s">
        <v>149</v>
      </c>
    </row>
    <row r="153" spans="1:7">
      <c r="A153" s="405" t="s">
        <v>248</v>
      </c>
      <c r="B153" s="428" t="s">
        <v>223</v>
      </c>
      <c r="C153" s="514"/>
      <c r="D153" s="439" t="s">
        <v>193</v>
      </c>
      <c r="E153" s="428"/>
      <c r="F153" s="447">
        <f t="shared" si="2"/>
        <v>0</v>
      </c>
      <c r="G153" s="447" t="s">
        <v>149</v>
      </c>
    </row>
    <row r="154" spans="1:7">
      <c r="A154" s="405" t="s">
        <v>249</v>
      </c>
      <c r="B154" s="428" t="s">
        <v>116</v>
      </c>
      <c r="C154" s="514"/>
      <c r="D154" s="439" t="s">
        <v>193</v>
      </c>
      <c r="E154" s="428"/>
      <c r="F154" s="447">
        <f t="shared" si="2"/>
        <v>0</v>
      </c>
      <c r="G154" s="447" t="s">
        <v>149</v>
      </c>
    </row>
    <row r="155" spans="1:7">
      <c r="A155" s="405" t="s">
        <v>250</v>
      </c>
      <c r="B155" s="449" t="s">
        <v>118</v>
      </c>
      <c r="C155" s="514">
        <v>10866013814.099998</v>
      </c>
      <c r="D155" s="439">
        <v>0</v>
      </c>
      <c r="E155" s="428"/>
      <c r="F155" s="447">
        <f t="shared" si="2"/>
        <v>1</v>
      </c>
      <c r="G155" s="442">
        <v>0</v>
      </c>
    </row>
    <row r="156" spans="1:7">
      <c r="A156" s="405" t="s">
        <v>251</v>
      </c>
      <c r="B156" s="451" t="s">
        <v>120</v>
      </c>
      <c r="C156" s="515"/>
      <c r="D156" s="439"/>
      <c r="E156" s="428"/>
      <c r="F156" s="447" t="s">
        <v>149</v>
      </c>
      <c r="G156" s="447" t="s">
        <v>149</v>
      </c>
    </row>
    <row r="157" spans="1:7">
      <c r="A157" s="405" t="s">
        <v>252</v>
      </c>
      <c r="B157" s="451" t="s">
        <v>120</v>
      </c>
      <c r="C157" s="439"/>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4">
        <v>10846013663.099998</v>
      </c>
      <c r="D164" s="515" t="s">
        <v>193</v>
      </c>
      <c r="E164" s="454"/>
      <c r="F164" s="518">
        <f>C164/$C$167</f>
        <v>0.99815939859638514</v>
      </c>
      <c r="G164" s="518" t="s">
        <v>149</v>
      </c>
    </row>
    <row r="165" spans="1:7">
      <c r="A165" s="405" t="s">
        <v>260</v>
      </c>
      <c r="B165" s="405" t="s">
        <v>261</v>
      </c>
      <c r="C165" s="514">
        <v>20000000</v>
      </c>
      <c r="D165" s="515" t="s">
        <v>193</v>
      </c>
      <c r="E165" s="454"/>
      <c r="F165" s="518">
        <f t="shared" ref="F165:F167" si="3">C165/$C$167</f>
        <v>1.8406014036148504E-3</v>
      </c>
      <c r="G165" s="518" t="s">
        <v>149</v>
      </c>
    </row>
    <row r="166" spans="1:7">
      <c r="A166" s="405" t="s">
        <v>262</v>
      </c>
      <c r="B166" s="405" t="s">
        <v>116</v>
      </c>
      <c r="C166" s="514">
        <v>0</v>
      </c>
      <c r="D166" s="515" t="s">
        <v>193</v>
      </c>
      <c r="E166" s="454"/>
      <c r="F166" s="518">
        <f t="shared" si="3"/>
        <v>0</v>
      </c>
      <c r="G166" s="518" t="s">
        <v>149</v>
      </c>
    </row>
    <row r="167" spans="1:7">
      <c r="A167" s="405" t="s">
        <v>263</v>
      </c>
      <c r="B167" s="467" t="s">
        <v>118</v>
      </c>
      <c r="C167" s="514">
        <v>10866013663.099998</v>
      </c>
      <c r="D167" s="515">
        <v>0</v>
      </c>
      <c r="E167" s="454"/>
      <c r="F167" s="518">
        <f t="shared" si="3"/>
        <v>1</v>
      </c>
      <c r="G167" s="450">
        <v>0</v>
      </c>
    </row>
    <row r="168" spans="1:7">
      <c r="A168" s="405" t="s">
        <v>264</v>
      </c>
      <c r="B168" s="467"/>
      <c r="C168" s="439"/>
      <c r="D168" s="439"/>
      <c r="E168" s="454"/>
      <c r="F168" s="454"/>
      <c r="G168" s="428"/>
    </row>
    <row r="169" spans="1:7">
      <c r="A169" s="405" t="s">
        <v>265</v>
      </c>
      <c r="B169" s="467"/>
      <c r="C169" s="439"/>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405">
        <v>0</v>
      </c>
      <c r="D217" s="405"/>
      <c r="E217" s="454"/>
      <c r="F217" s="447">
        <f>C217/$C$220</f>
        <v>0</v>
      </c>
      <c r="G217" s="447" t="s">
        <v>149</v>
      </c>
    </row>
    <row r="218" spans="1:7">
      <c r="A218" s="405" t="s">
        <v>342</v>
      </c>
      <c r="B218" s="428" t="s">
        <v>343</v>
      </c>
      <c r="C218" s="437">
        <v>239276994.22</v>
      </c>
      <c r="D218" s="405"/>
      <c r="E218" s="454"/>
      <c r="F218" s="447">
        <f t="shared" ref="F218:F220" si="4">C218/$C$220</f>
        <v>1</v>
      </c>
      <c r="G218" s="447"/>
    </row>
    <row r="219" spans="1:7">
      <c r="A219" s="405" t="s">
        <v>344</v>
      </c>
      <c r="B219" s="428" t="s">
        <v>116</v>
      </c>
      <c r="C219" s="437">
        <v>0</v>
      </c>
      <c r="D219" s="405"/>
      <c r="E219" s="454"/>
      <c r="F219" s="447">
        <f t="shared" si="4"/>
        <v>0</v>
      </c>
      <c r="G219" s="447" t="s">
        <v>149</v>
      </c>
    </row>
    <row r="220" spans="1:7">
      <c r="A220" s="405" t="s">
        <v>345</v>
      </c>
      <c r="B220" s="449" t="s">
        <v>118</v>
      </c>
      <c r="C220" s="514">
        <f>SUM(C217:C219)</f>
        <v>239276994.22</v>
      </c>
      <c r="D220" s="405"/>
      <c r="E220" s="454"/>
      <c r="F220" s="447">
        <f t="shared" si="4"/>
        <v>1</v>
      </c>
      <c r="G220" s="442"/>
    </row>
    <row r="221" spans="1:7">
      <c r="A221" s="405" t="s">
        <v>346</v>
      </c>
      <c r="B221" s="451" t="s">
        <v>120</v>
      </c>
      <c r="C221" s="439"/>
      <c r="D221" s="405"/>
      <c r="E221" s="454"/>
      <c r="F221" s="447" t="s">
        <v>149</v>
      </c>
      <c r="G221" s="447" t="s">
        <v>149</v>
      </c>
    </row>
    <row r="222" spans="1:7">
      <c r="A222" s="405" t="s">
        <v>347</v>
      </c>
      <c r="B222" s="451" t="s">
        <v>120</v>
      </c>
      <c r="C222" s="439"/>
      <c r="D222" s="405"/>
      <c r="E222" s="454"/>
      <c r="F222" s="447" t="s">
        <v>149</v>
      </c>
      <c r="G222" s="447" t="s">
        <v>149</v>
      </c>
    </row>
    <row r="223" spans="1:7">
      <c r="A223" s="405" t="s">
        <v>348</v>
      </c>
      <c r="B223" s="451" t="s">
        <v>120</v>
      </c>
      <c r="C223" s="439"/>
      <c r="D223" s="405"/>
      <c r="E223" s="454"/>
      <c r="F223" s="447" t="s">
        <v>149</v>
      </c>
      <c r="G223" s="447" t="s">
        <v>149</v>
      </c>
    </row>
    <row r="224" spans="1:7">
      <c r="A224" s="405" t="s">
        <v>349</v>
      </c>
      <c r="B224" s="451" t="s">
        <v>120</v>
      </c>
      <c r="C224" s="439"/>
      <c r="D224" s="405"/>
      <c r="E224" s="454"/>
      <c r="F224" s="447" t="s">
        <v>149</v>
      </c>
      <c r="G224" s="447" t="s">
        <v>149</v>
      </c>
    </row>
    <row r="225" spans="1:7">
      <c r="A225" s="405" t="s">
        <v>350</v>
      </c>
      <c r="B225" s="451" t="s">
        <v>120</v>
      </c>
      <c r="C225" s="439"/>
      <c r="D225" s="405"/>
      <c r="E225" s="454"/>
      <c r="F225" s="447" t="s">
        <v>149</v>
      </c>
      <c r="G225" s="447" t="s">
        <v>149</v>
      </c>
    </row>
    <row r="226" spans="1:7">
      <c r="A226" s="405" t="s">
        <v>351</v>
      </c>
      <c r="B226" s="451" t="s">
        <v>120</v>
      </c>
      <c r="C226" s="439"/>
      <c r="D226" s="405"/>
      <c r="E226" s="428"/>
      <c r="F226" s="447" t="s">
        <v>149</v>
      </c>
      <c r="G226" s="447" t="s">
        <v>149</v>
      </c>
    </row>
    <row r="227" spans="1:7">
      <c r="A227" s="405" t="s">
        <v>352</v>
      </c>
      <c r="B227" s="451" t="s">
        <v>120</v>
      </c>
      <c r="C227" s="439"/>
      <c r="D227" s="405"/>
      <c r="E227" s="454"/>
      <c r="F227" s="447" t="s">
        <v>149</v>
      </c>
      <c r="G227" s="447" t="s">
        <v>149</v>
      </c>
    </row>
    <row r="228" spans="1:7">
      <c r="A228" s="436"/>
      <c r="B228" s="455" t="s">
        <v>353</v>
      </c>
      <c r="C228" s="436"/>
      <c r="D228" s="436"/>
      <c r="E228" s="457"/>
      <c r="F228" s="436"/>
      <c r="G228" s="436"/>
    </row>
    <row r="229" spans="1:7">
      <c r="A229" s="405" t="s">
        <v>354</v>
      </c>
      <c r="B229" s="428" t="s">
        <v>355</v>
      </c>
      <c r="C229" s="509" t="s">
        <v>4651</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c r="A243" s="405" t="s">
        <v>380</v>
      </c>
      <c r="B243" s="405" t="s">
        <v>381</v>
      </c>
      <c r="C243" s="510"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c r="A329" s="412" t="s">
        <v>489</v>
      </c>
      <c r="B329" s="477" t="s">
        <v>490</v>
      </c>
    </row>
    <row r="330" spans="1:3">
      <c r="A330" s="412" t="s">
        <v>491</v>
      </c>
      <c r="B330" s="477" t="s">
        <v>490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78:G87 C93 C38:C39 C70:C76 B31:C35 F45:G51 F53:G57 F58 C53:D57 F66:F76"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display="https://www.bawaggroup.com/en/investor-relations/debt-investor/fundings/covered-bonds/mortgage-covered" xr:uid="{609EEBAA-A0D3-4C91-9B22-5F1083C66939}"/>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rgb="FFC00000"/>
  </sheetPr>
  <dimension ref="A1:M583"/>
  <sheetViews>
    <sheetView tabSelected="1" topLeftCell="A79" workbookViewId="0">
      <selection activeCell="G106" sqref="G106"/>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4">
        <v>11166475564.059973</v>
      </c>
      <c r="D12" s="405"/>
      <c r="E12" s="405"/>
      <c r="F12" s="447">
        <v>0.97448547416520903</v>
      </c>
    </row>
    <row r="13" spans="1:7">
      <c r="A13" s="405" t="s">
        <v>535</v>
      </c>
      <c r="B13" s="405" t="s">
        <v>536</v>
      </c>
      <c r="C13" s="514">
        <v>288566740.0999999</v>
      </c>
      <c r="D13" s="405"/>
      <c r="E13" s="405"/>
      <c r="F13" s="447">
        <v>2.5514525834791028E-2</v>
      </c>
    </row>
    <row r="14" spans="1:7">
      <c r="A14" s="405" t="s">
        <v>537</v>
      </c>
      <c r="B14" s="405" t="s">
        <v>116</v>
      </c>
      <c r="C14" s="437">
        <v>0</v>
      </c>
      <c r="D14" s="405"/>
      <c r="E14" s="405"/>
      <c r="F14" s="447">
        <v>0</v>
      </c>
    </row>
    <row r="15" spans="1:7">
      <c r="A15" s="405" t="s">
        <v>538</v>
      </c>
      <c r="B15" s="467" t="s">
        <v>118</v>
      </c>
      <c r="C15" s="437">
        <f>SUM(C12:C14)</f>
        <v>11455042304.159973</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6">
        <v>85939</v>
      </c>
      <c r="D28" s="516">
        <v>713</v>
      </c>
      <c r="E28" s="405"/>
      <c r="F28" s="405">
        <f>SUM(C28:D28)</f>
        <v>86652</v>
      </c>
    </row>
    <row r="29" spans="1:7">
      <c r="A29" s="405" t="s">
        <v>558</v>
      </c>
      <c r="B29" s="426" t="s">
        <v>559</v>
      </c>
      <c r="C29" s="405"/>
      <c r="D29" s="405"/>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4.559391729102481E-3</v>
      </c>
      <c r="D36" s="482">
        <v>0.35586133049988333</v>
      </c>
      <c r="E36" s="483"/>
      <c r="F36" s="482">
        <f>C12/C15*C36+C13/C15*D36</f>
        <v>1.3409123800810269E-2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0.97750884212604583</v>
      </c>
    </row>
    <row r="45" spans="1:13">
      <c r="A45" s="405" t="s">
        <v>579</v>
      </c>
      <c r="B45" s="405" t="s">
        <v>44</v>
      </c>
      <c r="C45" s="482">
        <v>0.58312842843069035</v>
      </c>
      <c r="D45" s="482">
        <v>1</v>
      </c>
      <c r="E45" s="482"/>
      <c r="F45" s="482">
        <v>0.59349027536206433</v>
      </c>
      <c r="K45" s="486"/>
      <c r="L45" s="487"/>
      <c r="M45" s="486"/>
    </row>
    <row r="46" spans="1:13">
      <c r="A46" s="405" t="s">
        <v>580</v>
      </c>
      <c r="B46" s="405" t="s">
        <v>581</v>
      </c>
      <c r="C46" s="482"/>
      <c r="D46" s="482"/>
      <c r="E46" s="482"/>
      <c r="F46" s="482"/>
      <c r="K46" s="486"/>
      <c r="L46" s="488"/>
      <c r="M46" s="486"/>
    </row>
    <row r="47" spans="1:13">
      <c r="A47" s="405" t="s">
        <v>582</v>
      </c>
      <c r="B47" s="405" t="s">
        <v>583</v>
      </c>
      <c r="C47" s="482"/>
      <c r="D47" s="482"/>
      <c r="E47" s="482"/>
      <c r="F47" s="482"/>
      <c r="K47" s="486"/>
      <c r="L47" s="488"/>
    </row>
    <row r="48" spans="1:13">
      <c r="A48" s="405" t="s">
        <v>584</v>
      </c>
      <c r="B48" s="405" t="s">
        <v>585</v>
      </c>
      <c r="C48" s="482"/>
      <c r="D48" s="482"/>
      <c r="E48" s="482"/>
      <c r="F48" s="482"/>
      <c r="K48" s="486"/>
      <c r="L48" s="488"/>
    </row>
    <row r="49" spans="1:13">
      <c r="A49" s="405" t="s">
        <v>586</v>
      </c>
      <c r="B49" s="405" t="s">
        <v>587</v>
      </c>
      <c r="C49" s="482"/>
      <c r="D49" s="482"/>
      <c r="E49" s="482"/>
      <c r="F49" s="482"/>
      <c r="K49" s="486"/>
      <c r="L49" s="488"/>
    </row>
    <row r="50" spans="1:13">
      <c r="A50" s="405" t="s">
        <v>588</v>
      </c>
      <c r="B50" s="405" t="s">
        <v>589</v>
      </c>
      <c r="C50" s="482"/>
      <c r="D50" s="482"/>
      <c r="E50" s="482"/>
      <c r="F50" s="482"/>
      <c r="K50" s="486"/>
      <c r="L50" s="488"/>
      <c r="M50" s="486"/>
    </row>
    <row r="51" spans="1:13">
      <c r="A51" s="405" t="s">
        <v>590</v>
      </c>
      <c r="B51" s="405" t="s">
        <v>591</v>
      </c>
      <c r="C51" s="482"/>
      <c r="D51" s="482"/>
      <c r="E51" s="482"/>
      <c r="F51" s="482"/>
      <c r="K51" s="486"/>
      <c r="L51" s="488"/>
    </row>
    <row r="52" spans="1:13">
      <c r="A52" s="405" t="s">
        <v>592</v>
      </c>
      <c r="B52" s="405" t="s">
        <v>593</v>
      </c>
      <c r="C52" s="482"/>
      <c r="D52" s="482"/>
      <c r="E52" s="482"/>
      <c r="F52" s="482"/>
      <c r="K52" s="486"/>
      <c r="L52" s="488"/>
    </row>
    <row r="53" spans="1:13">
      <c r="A53" s="405" t="s">
        <v>594</v>
      </c>
      <c r="B53" s="405" t="s">
        <v>595</v>
      </c>
      <c r="C53" s="482"/>
      <c r="D53" s="482"/>
      <c r="E53" s="482"/>
      <c r="F53" s="482"/>
      <c r="K53" s="486"/>
      <c r="L53" s="488"/>
    </row>
    <row r="54" spans="1:13">
      <c r="A54" s="405" t="s">
        <v>596</v>
      </c>
      <c r="B54" s="405" t="s">
        <v>597</v>
      </c>
      <c r="C54" s="482"/>
      <c r="D54" s="482"/>
      <c r="E54" s="482"/>
      <c r="F54" s="482"/>
    </row>
    <row r="55" spans="1:13">
      <c r="A55" s="405" t="s">
        <v>598</v>
      </c>
      <c r="B55" s="405" t="s">
        <v>599</v>
      </c>
      <c r="C55" s="482">
        <v>7.308880775298543E-2</v>
      </c>
      <c r="D55" s="482"/>
      <c r="E55" s="482"/>
      <c r="F55" s="482">
        <v>7.1387275539176342E-2</v>
      </c>
    </row>
    <row r="56" spans="1:13">
      <c r="A56" s="405" t="s">
        <v>600</v>
      </c>
      <c r="B56" s="405" t="s">
        <v>601</v>
      </c>
      <c r="C56" s="482"/>
      <c r="D56" s="482"/>
      <c r="E56" s="482"/>
      <c r="F56" s="482"/>
    </row>
    <row r="57" spans="1:13">
      <c r="A57" s="405" t="s">
        <v>602</v>
      </c>
      <c r="B57" s="405" t="s">
        <v>603</v>
      </c>
      <c r="C57" s="482">
        <v>0.34378276381632422</v>
      </c>
      <c r="D57" s="482"/>
      <c r="E57" s="482"/>
      <c r="F57" s="482">
        <v>0.33512244909875932</v>
      </c>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482"/>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482"/>
      <c r="E96" s="482"/>
      <c r="F96" s="482"/>
    </row>
    <row r="97" spans="1:7">
      <c r="A97" s="405" t="s">
        <v>661</v>
      </c>
      <c r="B97" s="451" t="s">
        <v>120</v>
      </c>
      <c r="C97" s="482"/>
      <c r="D97" s="482"/>
      <c r="E97" s="482"/>
      <c r="F97" s="482"/>
    </row>
    <row r="98" spans="1:7">
      <c r="A98" s="433"/>
      <c r="B98" s="489" t="s">
        <v>26</v>
      </c>
      <c r="C98" s="433" t="s">
        <v>567</v>
      </c>
      <c r="D98" s="433" t="s">
        <v>568</v>
      </c>
      <c r="E98" s="435"/>
      <c r="F98" s="436" t="s">
        <v>532</v>
      </c>
      <c r="G98" s="436"/>
    </row>
    <row r="99" spans="1:7">
      <c r="A99" s="405" t="s">
        <v>662</v>
      </c>
      <c r="B99" s="428" t="s" vm="1">
        <v>663</v>
      </c>
      <c r="C99" s="482">
        <v>3.4138273841473443E-2</v>
      </c>
      <c r="D99" s="482">
        <v>1.3499109871948824E-2</v>
      </c>
      <c r="E99" s="482"/>
      <c r="F99" s="482">
        <v>3.3618347672112005E-2</v>
      </c>
    </row>
    <row r="100" spans="1:7">
      <c r="A100" s="405" t="s">
        <v>664</v>
      </c>
      <c r="B100" s="428" t="s">
        <v>665</v>
      </c>
      <c r="C100" s="482">
        <v>5.0638328742682509E-2</v>
      </c>
      <c r="D100" s="482">
        <v>3.9085302298149396E-2</v>
      </c>
      <c r="E100" s="482"/>
      <c r="F100" s="482">
        <v>5.0347293660413336E-2</v>
      </c>
    </row>
    <row r="101" spans="1:7">
      <c r="A101" s="405" t="s">
        <v>666</v>
      </c>
      <c r="B101" s="428" t="s">
        <v>667</v>
      </c>
      <c r="C101" s="482">
        <v>0.15806507065137579</v>
      </c>
      <c r="D101" s="482">
        <v>0.11977605945862785</v>
      </c>
      <c r="E101" s="482"/>
      <c r="F101" s="482">
        <v>0.15710052291351792</v>
      </c>
    </row>
    <row r="102" spans="1:7">
      <c r="A102" s="405" t="s">
        <v>668</v>
      </c>
      <c r="B102" s="428" t="s">
        <v>669</v>
      </c>
      <c r="C102" s="482">
        <v>7.0708085778761781E-2</v>
      </c>
      <c r="D102" s="482">
        <v>4.8515010583508357E-2</v>
      </c>
      <c r="E102" s="482"/>
      <c r="F102" s="482">
        <v>7.0149014656033348E-2</v>
      </c>
    </row>
    <row r="103" spans="1:7">
      <c r="A103" s="405" t="s">
        <v>670</v>
      </c>
      <c r="B103" s="428" t="s" vm="2">
        <v>671</v>
      </c>
      <c r="C103" s="482">
        <v>2.480982562319534E-2</v>
      </c>
      <c r="D103" s="482">
        <v>0.14129083998339836</v>
      </c>
      <c r="E103" s="482"/>
      <c r="F103" s="482">
        <v>2.7744127016849592E-2</v>
      </c>
    </row>
    <row r="104" spans="1:7">
      <c r="A104" s="405" t="s">
        <v>672</v>
      </c>
      <c r="B104" s="428" t="s" vm="3">
        <v>673</v>
      </c>
      <c r="C104" s="482">
        <v>0.11754425999861066</v>
      </c>
      <c r="D104" s="482">
        <v>6.3921564500495978E-2</v>
      </c>
      <c r="E104" s="482"/>
      <c r="F104" s="482">
        <v>0.11619343771228471</v>
      </c>
    </row>
    <row r="105" spans="1:7">
      <c r="A105" s="405" t="s">
        <v>674</v>
      </c>
      <c r="B105" s="428" t="s" vm="4">
        <v>675</v>
      </c>
      <c r="C105" s="482">
        <v>2.5165118905058483E-2</v>
      </c>
      <c r="D105" s="482">
        <v>2.5942845240604372E-2</v>
      </c>
      <c r="E105" s="482"/>
      <c r="F105" s="482">
        <v>2.5184710797203382E-2</v>
      </c>
    </row>
    <row r="106" spans="1:7">
      <c r="A106" s="405" t="s">
        <v>676</v>
      </c>
      <c r="B106" s="428" t="s" vm="5">
        <v>677</v>
      </c>
      <c r="C106" s="482">
        <v>1.0295388864684979E-2</v>
      </c>
      <c r="D106" s="482">
        <v>1.0224792361647505E-4</v>
      </c>
      <c r="E106" s="482"/>
      <c r="F106" s="482">
        <v>1.0038610986904832E-2</v>
      </c>
    </row>
    <row r="107" spans="1:7">
      <c r="A107" s="405" t="s">
        <v>678</v>
      </c>
      <c r="B107" s="428" t="s" vm="6">
        <v>679</v>
      </c>
      <c r="C107" s="482">
        <v>9.1764076024847388E-2</v>
      </c>
      <c r="D107" s="482">
        <v>0.54786702013965038</v>
      </c>
      <c r="E107" s="482"/>
      <c r="F107" s="482">
        <v>0.10311420994674525</v>
      </c>
    </row>
    <row r="108" spans="1:7">
      <c r="A108" s="433"/>
      <c r="B108" s="434" t="s">
        <v>680</v>
      </c>
      <c r="C108" s="433" t="s">
        <v>567</v>
      </c>
      <c r="D108" s="433" t="s">
        <v>568</v>
      </c>
      <c r="E108" s="435"/>
      <c r="F108" s="436" t="s">
        <v>532</v>
      </c>
      <c r="G108" s="436"/>
    </row>
    <row r="109" spans="1:7">
      <c r="A109" s="405" t="s">
        <v>681</v>
      </c>
      <c r="B109" s="405" t="s">
        <v>682</v>
      </c>
      <c r="C109" s="482">
        <v>0.76732740026116708</v>
      </c>
      <c r="D109" s="482">
        <v>0.5053005097519897</v>
      </c>
      <c r="E109" s="482"/>
      <c r="F109" s="482">
        <v>0.76072661751370285</v>
      </c>
    </row>
    <row r="110" spans="1:7">
      <c r="A110" s="405" t="s">
        <v>683</v>
      </c>
      <c r="B110" s="405" t="s">
        <v>684</v>
      </c>
      <c r="C110" s="482">
        <v>0.23267259973883309</v>
      </c>
      <c r="D110" s="482">
        <v>0.49469949024800997</v>
      </c>
      <c r="E110" s="482"/>
      <c r="F110" s="482">
        <v>0.23927338248629737</v>
      </c>
    </row>
    <row r="111" spans="1:7">
      <c r="A111" s="405" t="s">
        <v>685</v>
      </c>
      <c r="B111" s="405" t="s">
        <v>116</v>
      </c>
      <c r="C111" s="482">
        <v>0</v>
      </c>
      <c r="D111" s="482">
        <v>0</v>
      </c>
      <c r="E111" s="482"/>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2.0212948560641104E-2</v>
      </c>
      <c r="D119" s="482">
        <v>8.0476023161755936E-2</v>
      </c>
      <c r="E119" s="482"/>
      <c r="F119" s="482">
        <v>2.1731050242354801E-2</v>
      </c>
    </row>
    <row r="120" spans="1:7">
      <c r="A120" s="405" t="s">
        <v>694</v>
      </c>
      <c r="B120" s="405" t="s">
        <v>695</v>
      </c>
      <c r="C120" s="482">
        <v>0.85651732285997428</v>
      </c>
      <c r="D120" s="482">
        <v>0.91952397683824405</v>
      </c>
      <c r="E120" s="482"/>
      <c r="F120" s="482">
        <v>0.85810453871307646</v>
      </c>
    </row>
    <row r="121" spans="1:7">
      <c r="A121" s="405" t="s">
        <v>696</v>
      </c>
      <c r="B121" s="405" t="s">
        <v>116</v>
      </c>
      <c r="C121" s="482">
        <v>0.12326972857938455</v>
      </c>
      <c r="D121" s="482">
        <v>0</v>
      </c>
      <c r="E121" s="516"/>
      <c r="F121" s="482">
        <v>0.12016441104456875</v>
      </c>
    </row>
    <row r="122" spans="1:7">
      <c r="A122" s="405" t="s">
        <v>697</v>
      </c>
      <c r="B122" s="405"/>
      <c r="C122" s="516"/>
      <c r="D122" s="516"/>
      <c r="E122" s="516"/>
      <c r="F122" s="516"/>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5.2174091648499892E-2</v>
      </c>
      <c r="D129" s="482">
        <v>3.8413591449099928E-2</v>
      </c>
      <c r="E129" s="482"/>
      <c r="F129" s="482">
        <v>5.1827447561184369E-2</v>
      </c>
    </row>
    <row r="130" spans="1:7">
      <c r="A130" s="405" t="s">
        <v>706</v>
      </c>
      <c r="B130" s="428" t="s">
        <v>707</v>
      </c>
      <c r="C130" s="482">
        <v>0.13847634291403851</v>
      </c>
      <c r="D130" s="482">
        <v>3.9213475420204896E-2</v>
      </c>
      <c r="E130" s="516"/>
      <c r="F130" s="482">
        <v>0.13597578802082161</v>
      </c>
    </row>
    <row r="131" spans="1:7">
      <c r="A131" s="405" t="s">
        <v>708</v>
      </c>
      <c r="B131" s="428" t="s">
        <v>709</v>
      </c>
      <c r="C131" s="482">
        <v>0.24934114807373353</v>
      </c>
      <c r="D131" s="482">
        <v>4.600383639292463E-2</v>
      </c>
      <c r="E131" s="516"/>
      <c r="F131" s="482">
        <v>0.24421882869555714</v>
      </c>
    </row>
    <row r="132" spans="1:7">
      <c r="A132" s="405" t="s">
        <v>710</v>
      </c>
      <c r="B132" s="428" t="s">
        <v>711</v>
      </c>
      <c r="C132" s="482">
        <v>0.28058517755541912</v>
      </c>
      <c r="D132" s="482">
        <v>0.25844725647923017</v>
      </c>
      <c r="E132" s="516"/>
      <c r="F132" s="482">
        <v>0.28002749583343828</v>
      </c>
    </row>
    <row r="133" spans="1:7">
      <c r="A133" s="405" t="s">
        <v>712</v>
      </c>
      <c r="B133" s="428" t="s">
        <v>713</v>
      </c>
      <c r="C133" s="482">
        <v>0.27942323980831274</v>
      </c>
      <c r="D133" s="482">
        <v>0.61792184025853991</v>
      </c>
      <c r="E133" s="516"/>
      <c r="F133" s="482">
        <v>0.28795043988900226</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4">
        <v>129934902.24531321</v>
      </c>
      <c r="D146" s="516"/>
      <c r="E146" s="520"/>
      <c r="F146" s="520"/>
      <c r="G146" s="520"/>
    </row>
    <row r="147" spans="1:7">
      <c r="A147" s="423"/>
      <c r="B147" s="496"/>
      <c r="C147" s="514"/>
      <c r="D147" s="520"/>
      <c r="E147" s="520"/>
      <c r="F147" s="520"/>
      <c r="G147" s="520"/>
    </row>
    <row r="148" spans="1:7">
      <c r="A148" s="405"/>
      <c r="B148" s="428" t="s">
        <v>28</v>
      </c>
      <c r="C148" s="514"/>
      <c r="D148" s="520"/>
      <c r="E148" s="520"/>
      <c r="F148" s="520"/>
      <c r="G148" s="520"/>
    </row>
    <row r="149" spans="1:7">
      <c r="A149" s="405" t="s">
        <v>731</v>
      </c>
      <c r="B149" s="405" t="s">
        <v>732</v>
      </c>
      <c r="C149" s="523">
        <v>1905.0698258999946</v>
      </c>
      <c r="D149" s="516">
        <v>41081</v>
      </c>
      <c r="E149" s="520"/>
      <c r="F149" s="518">
        <v>0.17060618768840385</v>
      </c>
      <c r="G149" s="518">
        <v>0.47766042920853757</v>
      </c>
    </row>
    <row r="150" spans="1:7">
      <c r="A150" s="405" t="s">
        <v>733</v>
      </c>
      <c r="B150" s="405" t="s">
        <v>734</v>
      </c>
      <c r="C150" s="523">
        <v>6977.1289402199291</v>
      </c>
      <c r="D150" s="516">
        <v>39522</v>
      </c>
      <c r="E150" s="520"/>
      <c r="F150" s="518">
        <v>0.62482821013607937</v>
      </c>
      <c r="G150" s="518">
        <v>0.46020563816532561</v>
      </c>
    </row>
    <row r="151" spans="1:7">
      <c r="A151" s="405" t="s">
        <v>735</v>
      </c>
      <c r="B151" s="405" t="s">
        <v>736</v>
      </c>
      <c r="C151" s="523">
        <v>1666.2971491999958</v>
      </c>
      <c r="D151" s="516">
        <v>4577</v>
      </c>
      <c r="E151" s="520"/>
      <c r="F151" s="518">
        <v>0.14922319398280423</v>
      </c>
      <c r="G151" s="518">
        <v>5.3295916347419044E-2</v>
      </c>
    </row>
    <row r="152" spans="1:7">
      <c r="A152" s="405" t="s">
        <v>737</v>
      </c>
      <c r="B152" s="405" t="s">
        <v>738</v>
      </c>
      <c r="C152" s="523">
        <v>405.23979944000018</v>
      </c>
      <c r="D152" s="516">
        <v>646</v>
      </c>
      <c r="E152" s="520"/>
      <c r="F152" s="518">
        <v>3.6290752360958148E-2</v>
      </c>
      <c r="G152" s="518">
        <v>7.5222114835990176E-3</v>
      </c>
    </row>
    <row r="153" spans="1:7">
      <c r="A153" s="405" t="s">
        <v>739</v>
      </c>
      <c r="B153" s="405" t="s">
        <v>740</v>
      </c>
      <c r="C153" s="523">
        <v>181.74679893999993</v>
      </c>
      <c r="D153" s="516">
        <v>109</v>
      </c>
      <c r="E153" s="520"/>
      <c r="F153" s="518">
        <v>1.6276111284831876E-2</v>
      </c>
      <c r="G153" s="518">
        <v>1.2692276342295555E-3</v>
      </c>
    </row>
    <row r="154" spans="1:7">
      <c r="A154" s="405" t="s">
        <v>741</v>
      </c>
      <c r="B154" s="405" t="s">
        <v>742</v>
      </c>
      <c r="C154" s="523">
        <v>30.993050359999998</v>
      </c>
      <c r="D154" s="516">
        <v>4</v>
      </c>
      <c r="E154" s="520"/>
      <c r="F154" s="518">
        <v>2.7755445469072131E-3</v>
      </c>
      <c r="G154" s="518">
        <v>4.6577160889157999E-5</v>
      </c>
    </row>
    <row r="155" spans="1:7">
      <c r="A155" s="405" t="s">
        <v>743</v>
      </c>
      <c r="B155" s="428" t="s">
        <v>744</v>
      </c>
      <c r="C155" s="405"/>
      <c r="D155" s="423"/>
      <c r="E155" s="423"/>
      <c r="F155" s="447" t="s">
        <v>149</v>
      </c>
      <c r="G155" s="447" t="s">
        <v>149</v>
      </c>
    </row>
    <row r="156" spans="1:7">
      <c r="A156" s="405" t="s">
        <v>745</v>
      </c>
      <c r="B156" s="428" t="s">
        <v>744</v>
      </c>
      <c r="C156" s="423"/>
      <c r="D156" s="423"/>
      <c r="E156" s="423"/>
      <c r="F156" s="447" t="s">
        <v>149</v>
      </c>
      <c r="G156" s="447" t="s">
        <v>149</v>
      </c>
    </row>
    <row r="157" spans="1:7">
      <c r="A157" s="405" t="s">
        <v>746</v>
      </c>
      <c r="B157" s="428" t="s">
        <v>744</v>
      </c>
      <c r="C157" s="423"/>
      <c r="D157" s="423"/>
      <c r="E157" s="423"/>
      <c r="F157" s="447" t="s">
        <v>149</v>
      </c>
      <c r="G157" s="447" t="s">
        <v>149</v>
      </c>
    </row>
    <row r="158" spans="1:7">
      <c r="A158" s="405" t="s">
        <v>747</v>
      </c>
      <c r="B158" s="428" t="s">
        <v>744</v>
      </c>
      <c r="C158" s="423"/>
      <c r="D158" s="423"/>
      <c r="E158" s="428"/>
      <c r="F158" s="447" t="s">
        <v>149</v>
      </c>
      <c r="G158" s="447" t="s">
        <v>149</v>
      </c>
    </row>
    <row r="159" spans="1:7">
      <c r="A159" s="412" t="s">
        <v>748</v>
      </c>
      <c r="B159" s="429" t="s">
        <v>744</v>
      </c>
      <c r="C159" s="497"/>
      <c r="D159" s="497"/>
      <c r="E159" s="429"/>
      <c r="F159" s="498" t="s">
        <v>149</v>
      </c>
      <c r="G159" s="498" t="s">
        <v>149</v>
      </c>
    </row>
    <row r="160" spans="1:7">
      <c r="A160" s="412" t="s">
        <v>749</v>
      </c>
      <c r="B160" s="429" t="s">
        <v>744</v>
      </c>
      <c r="C160" s="497"/>
      <c r="D160" s="497"/>
      <c r="E160" s="429"/>
      <c r="F160" s="498" t="s">
        <v>149</v>
      </c>
      <c r="G160" s="498" t="s">
        <v>149</v>
      </c>
    </row>
    <row r="161" spans="1:7">
      <c r="A161" s="412" t="s">
        <v>750</v>
      </c>
      <c r="B161" s="429" t="s">
        <v>744</v>
      </c>
      <c r="C161" s="497"/>
      <c r="D161" s="497"/>
      <c r="E161" s="429"/>
      <c r="F161" s="498" t="s">
        <v>149</v>
      </c>
      <c r="G161" s="498" t="s">
        <v>149</v>
      </c>
    </row>
    <row r="162" spans="1:7">
      <c r="A162" s="412" t="s">
        <v>751</v>
      </c>
      <c r="B162" s="429" t="s">
        <v>744</v>
      </c>
      <c r="C162" s="497"/>
      <c r="D162" s="497"/>
      <c r="E162" s="429"/>
      <c r="F162" s="498" t="s">
        <v>149</v>
      </c>
      <c r="G162" s="498" t="s">
        <v>149</v>
      </c>
    </row>
    <row r="163" spans="1:7">
      <c r="A163" s="412" t="s">
        <v>752</v>
      </c>
      <c r="B163" s="429" t="s">
        <v>744</v>
      </c>
      <c r="C163" s="497"/>
      <c r="D163" s="497"/>
      <c r="E163" s="429"/>
      <c r="F163" s="498" t="s">
        <v>149</v>
      </c>
      <c r="G163" s="498" t="s">
        <v>149</v>
      </c>
    </row>
    <row r="164" spans="1:7">
      <c r="A164" s="412" t="s">
        <v>753</v>
      </c>
      <c r="B164" s="429" t="s">
        <v>744</v>
      </c>
      <c r="C164" s="497"/>
      <c r="D164" s="497"/>
      <c r="F164" s="498" t="s">
        <v>149</v>
      </c>
      <c r="G164" s="498" t="s">
        <v>149</v>
      </c>
    </row>
    <row r="165" spans="1:7">
      <c r="A165" s="412" t="s">
        <v>754</v>
      </c>
      <c r="B165" s="429" t="s">
        <v>744</v>
      </c>
      <c r="C165" s="497"/>
      <c r="D165" s="497"/>
      <c r="E165" s="499"/>
      <c r="F165" s="498" t="s">
        <v>149</v>
      </c>
      <c r="G165" s="498" t="s">
        <v>149</v>
      </c>
    </row>
    <row r="166" spans="1:7">
      <c r="A166" s="412" t="s">
        <v>755</v>
      </c>
      <c r="B166" s="429" t="s">
        <v>744</v>
      </c>
      <c r="C166" s="497"/>
      <c r="D166" s="497"/>
      <c r="E166" s="499"/>
      <c r="F166" s="498" t="s">
        <v>149</v>
      </c>
      <c r="G166" s="498" t="s">
        <v>149</v>
      </c>
    </row>
    <row r="167" spans="1:7">
      <c r="A167" s="412" t="s">
        <v>756</v>
      </c>
      <c r="B167" s="429" t="s">
        <v>744</v>
      </c>
      <c r="C167" s="497"/>
      <c r="D167" s="524"/>
      <c r="E167" s="499"/>
      <c r="F167" s="498" t="s">
        <v>149</v>
      </c>
      <c r="G167" s="498" t="s">
        <v>149</v>
      </c>
    </row>
    <row r="168" spans="1:7">
      <c r="A168" s="412" t="s">
        <v>757</v>
      </c>
      <c r="B168" s="429" t="s">
        <v>744</v>
      </c>
      <c r="C168" s="497"/>
      <c r="D168" s="497"/>
      <c r="E168" s="499"/>
      <c r="F168" s="498" t="s">
        <v>149</v>
      </c>
      <c r="G168" s="498" t="s">
        <v>149</v>
      </c>
    </row>
    <row r="169" spans="1:7">
      <c r="A169" s="412" t="s">
        <v>758</v>
      </c>
      <c r="B169" s="429" t="s">
        <v>744</v>
      </c>
      <c r="C169" s="497"/>
      <c r="D169" s="497"/>
      <c r="E169" s="499"/>
      <c r="F169" s="498" t="s">
        <v>149</v>
      </c>
      <c r="G169" s="498" t="s">
        <v>149</v>
      </c>
    </row>
    <row r="170" spans="1:7">
      <c r="A170" s="412" t="s">
        <v>759</v>
      </c>
      <c r="B170" s="429" t="s">
        <v>744</v>
      </c>
      <c r="C170" s="497"/>
      <c r="D170" s="497"/>
      <c r="E170" s="499"/>
      <c r="F170" s="498" t="s">
        <v>149</v>
      </c>
      <c r="G170" s="498" t="s">
        <v>149</v>
      </c>
    </row>
    <row r="171" spans="1:7">
      <c r="A171" s="412" t="s">
        <v>760</v>
      </c>
      <c r="B171" s="429" t="s">
        <v>744</v>
      </c>
      <c r="C171" s="497"/>
      <c r="D171" s="497"/>
      <c r="E171" s="499"/>
      <c r="F171" s="498" t="s">
        <v>149</v>
      </c>
      <c r="G171" s="498" t="s">
        <v>149</v>
      </c>
    </row>
    <row r="172" spans="1:7">
      <c r="A172" s="412" t="s">
        <v>761</v>
      </c>
      <c r="B172" s="429" t="s">
        <v>744</v>
      </c>
      <c r="C172" s="497"/>
      <c r="D172" s="497"/>
      <c r="E172" s="499"/>
      <c r="F172" s="498" t="s">
        <v>149</v>
      </c>
      <c r="G172" s="498" t="s">
        <v>149</v>
      </c>
    </row>
    <row r="173" spans="1:7">
      <c r="A173" s="405" t="s">
        <v>762</v>
      </c>
      <c r="B173" s="449" t="s">
        <v>118</v>
      </c>
      <c r="C173" s="440">
        <f>SUM(C149:C154)</f>
        <v>11166.47556405992</v>
      </c>
      <c r="D173" s="512">
        <f t="shared" ref="D173:G173" si="0">SUM(D149:D154)</f>
        <v>85939</v>
      </c>
      <c r="E173" s="511"/>
      <c r="F173" s="511">
        <f t="shared" si="0"/>
        <v>0.99999999999998468</v>
      </c>
      <c r="G173" s="511">
        <f t="shared" si="0"/>
        <v>1</v>
      </c>
    </row>
    <row r="174" spans="1:7">
      <c r="A174" s="433"/>
      <c r="B174" s="441" t="s">
        <v>763</v>
      </c>
      <c r="C174" s="433" t="s">
        <v>726</v>
      </c>
      <c r="D174" s="433" t="s">
        <v>727</v>
      </c>
      <c r="E174" s="435"/>
      <c r="F174" s="433" t="s">
        <v>567</v>
      </c>
      <c r="G174" s="433" t="s">
        <v>728</v>
      </c>
    </row>
    <row r="175" spans="1:7">
      <c r="A175" s="405" t="s">
        <v>764</v>
      </c>
      <c r="B175" s="405" t="s">
        <v>765</v>
      </c>
      <c r="C175" s="482">
        <v>0.58004504990326866</v>
      </c>
      <c r="D175" s="516"/>
      <c r="E175" s="516"/>
      <c r="F175" s="525"/>
      <c r="G175" s="525"/>
    </row>
    <row r="176" spans="1:7">
      <c r="A176" s="405"/>
      <c r="B176" s="405"/>
      <c r="C176" s="516"/>
      <c r="D176" s="516"/>
      <c r="E176" s="516"/>
      <c r="F176" s="525"/>
      <c r="G176" s="525"/>
    </row>
    <row r="177" spans="1:7">
      <c r="A177" s="405"/>
      <c r="B177" s="428" t="s">
        <v>766</v>
      </c>
      <c r="C177" s="516"/>
      <c r="D177" s="516"/>
      <c r="E177" s="516"/>
      <c r="F177" s="525"/>
      <c r="G177" s="525"/>
    </row>
    <row r="178" spans="1:7">
      <c r="A178" s="405" t="s">
        <v>767</v>
      </c>
      <c r="B178" s="405" t="s">
        <v>768</v>
      </c>
      <c r="C178" s="514">
        <v>2163339816.4200029</v>
      </c>
      <c r="D178" s="516">
        <v>26163</v>
      </c>
      <c r="E178" s="516"/>
      <c r="F178" s="518">
        <v>0.19373523937873935</v>
      </c>
      <c r="G178" s="518">
        <v>0.30461054837582957</v>
      </c>
    </row>
    <row r="179" spans="1:7">
      <c r="A179" s="405" t="s">
        <v>769</v>
      </c>
      <c r="B179" s="405" t="s">
        <v>770</v>
      </c>
      <c r="C179" s="514">
        <v>1567479248.1399195</v>
      </c>
      <c r="D179" s="516">
        <v>12699</v>
      </c>
      <c r="E179" s="516"/>
      <c r="F179" s="518">
        <v>0.14037281854491382</v>
      </c>
      <c r="G179" s="518">
        <v>0.14725812085225287</v>
      </c>
    </row>
    <row r="180" spans="1:7">
      <c r="A180" s="405" t="s">
        <v>771</v>
      </c>
      <c r="B180" s="405" t="s">
        <v>772</v>
      </c>
      <c r="C180" s="514">
        <v>1921029235.0799985</v>
      </c>
      <c r="D180" s="516">
        <v>13286</v>
      </c>
      <c r="E180" s="516"/>
      <c r="F180" s="518">
        <v>0.17203541296977851</v>
      </c>
      <c r="G180" s="518">
        <v>0.15468622656886716</v>
      </c>
    </row>
    <row r="181" spans="1:7">
      <c r="A181" s="405" t="s">
        <v>773</v>
      </c>
      <c r="B181" s="405" t="s">
        <v>774</v>
      </c>
      <c r="C181" s="514">
        <v>2267819035.0499973</v>
      </c>
      <c r="D181" s="516">
        <v>14122</v>
      </c>
      <c r="E181" s="516"/>
      <c r="F181" s="518">
        <v>0.20309174743991018</v>
      </c>
      <c r="G181" s="518">
        <v>0.16441960647339621</v>
      </c>
    </row>
    <row r="182" spans="1:7">
      <c r="A182" s="405" t="s">
        <v>775</v>
      </c>
      <c r="B182" s="405" t="s">
        <v>776</v>
      </c>
      <c r="C182" s="514">
        <v>1928408857.9000034</v>
      </c>
      <c r="D182" s="516">
        <v>11018</v>
      </c>
      <c r="E182" s="516"/>
      <c r="F182" s="518">
        <v>0.17269628602481449</v>
      </c>
      <c r="G182" s="518">
        <v>0.12828035859820702</v>
      </c>
    </row>
    <row r="183" spans="1:7">
      <c r="A183" s="405" t="s">
        <v>777</v>
      </c>
      <c r="B183" s="405" t="s">
        <v>778</v>
      </c>
      <c r="C183" s="514">
        <v>772600029.70999968</v>
      </c>
      <c r="D183" s="516">
        <v>4783</v>
      </c>
      <c r="E183" s="516"/>
      <c r="F183" s="518">
        <v>6.9189246443762689E-2</v>
      </c>
      <c r="G183" s="518">
        <v>5.5687507276749329E-2</v>
      </c>
    </row>
    <row r="184" spans="1:7">
      <c r="A184" s="405" t="s">
        <v>779</v>
      </c>
      <c r="B184" s="405" t="s">
        <v>780</v>
      </c>
      <c r="C184" s="514">
        <v>306584120.44999957</v>
      </c>
      <c r="D184" s="516">
        <v>2148</v>
      </c>
      <c r="E184" s="516"/>
      <c r="F184" s="518">
        <v>2.7455764237443045E-2</v>
      </c>
      <c r="G184" s="518">
        <v>2.5008732099196646E-2</v>
      </c>
    </row>
    <row r="185" spans="1:7">
      <c r="A185" s="405" t="s">
        <v>781</v>
      </c>
      <c r="B185" s="405" t="s">
        <v>782</v>
      </c>
      <c r="C185" s="514">
        <v>239215221.30999997</v>
      </c>
      <c r="D185" s="516">
        <v>1720</v>
      </c>
      <c r="E185" s="516"/>
      <c r="F185" s="518">
        <v>2.1422625244435195E-2</v>
      </c>
      <c r="G185" s="518">
        <v>2.0025614157643496E-2</v>
      </c>
    </row>
    <row r="186" spans="1:7">
      <c r="A186" s="405" t="s">
        <v>783</v>
      </c>
      <c r="B186" s="449" t="s">
        <v>118</v>
      </c>
      <c r="C186" s="514">
        <f>SUM(C178:C185)</f>
        <v>11166475564.059919</v>
      </c>
      <c r="D186" s="526">
        <f t="shared" ref="D186:G186" si="1">SUM(D178:D185)</f>
        <v>85939</v>
      </c>
      <c r="E186" s="514"/>
      <c r="F186" s="527">
        <f t="shared" si="1"/>
        <v>0.99999914028379722</v>
      </c>
      <c r="G186" s="527">
        <f t="shared" si="1"/>
        <v>0.99997671440214231</v>
      </c>
    </row>
    <row r="187" spans="1:7">
      <c r="A187" s="405" t="s">
        <v>784</v>
      </c>
      <c r="B187" s="451" t="s">
        <v>785</v>
      </c>
      <c r="C187" s="514"/>
      <c r="D187" s="528"/>
      <c r="E187" s="516"/>
      <c r="F187" s="518">
        <v>0</v>
      </c>
      <c r="G187" s="518">
        <v>0</v>
      </c>
    </row>
    <row r="188" spans="1:7">
      <c r="A188" s="405" t="s">
        <v>786</v>
      </c>
      <c r="B188" s="451" t="s">
        <v>787</v>
      </c>
      <c r="C188" s="515"/>
      <c r="D188" s="528"/>
      <c r="E188" s="516"/>
      <c r="F188" s="518">
        <v>0</v>
      </c>
      <c r="G188" s="518">
        <v>0</v>
      </c>
    </row>
    <row r="189" spans="1:7">
      <c r="A189" s="405" t="s">
        <v>788</v>
      </c>
      <c r="B189" s="451" t="s">
        <v>789</v>
      </c>
      <c r="C189" s="515"/>
      <c r="D189" s="528"/>
      <c r="E189" s="516"/>
      <c r="F189" s="518">
        <v>0</v>
      </c>
      <c r="G189" s="518">
        <v>0</v>
      </c>
    </row>
    <row r="190" spans="1:7">
      <c r="A190" s="405" t="s">
        <v>790</v>
      </c>
      <c r="B190" s="451" t="s">
        <v>791</v>
      </c>
      <c r="C190" s="515"/>
      <c r="D190" s="528"/>
      <c r="E190" s="516"/>
      <c r="F190" s="518">
        <v>0</v>
      </c>
      <c r="G190" s="518">
        <v>0</v>
      </c>
    </row>
    <row r="191" spans="1:7">
      <c r="A191" s="405" t="s">
        <v>792</v>
      </c>
      <c r="B191" s="451" t="s">
        <v>793</v>
      </c>
      <c r="C191" s="439"/>
      <c r="D191" s="502"/>
      <c r="E191" s="405"/>
      <c r="F191" s="447">
        <v>0</v>
      </c>
      <c r="G191" s="447">
        <v>0</v>
      </c>
    </row>
    <row r="192" spans="1:7">
      <c r="A192" s="405" t="s">
        <v>794</v>
      </c>
      <c r="B192" s="451" t="s">
        <v>795</v>
      </c>
      <c r="C192" s="439"/>
      <c r="D192" s="502"/>
      <c r="E192" s="405"/>
      <c r="F192" s="447">
        <v>0</v>
      </c>
      <c r="G192" s="447">
        <v>0</v>
      </c>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149</v>
      </c>
      <c r="G200" s="447" t="s">
        <v>149</v>
      </c>
    </row>
    <row r="201" spans="1:7">
      <c r="A201" s="405" t="s">
        <v>802</v>
      </c>
      <c r="B201" s="405" t="s">
        <v>770</v>
      </c>
      <c r="C201" s="439"/>
      <c r="D201" s="502"/>
      <c r="E201" s="405"/>
      <c r="F201" s="447" t="s">
        <v>149</v>
      </c>
      <c r="G201" s="447" t="s">
        <v>149</v>
      </c>
    </row>
    <row r="202" spans="1:7">
      <c r="A202" s="405" t="s">
        <v>803</v>
      </c>
      <c r="B202" s="405" t="s">
        <v>772</v>
      </c>
      <c r="C202" s="439"/>
      <c r="D202" s="502"/>
      <c r="E202" s="405"/>
      <c r="F202" s="447" t="s">
        <v>149</v>
      </c>
      <c r="G202" s="447" t="s">
        <v>149</v>
      </c>
    </row>
    <row r="203" spans="1:7">
      <c r="A203" s="405" t="s">
        <v>804</v>
      </c>
      <c r="B203" s="405" t="s">
        <v>774</v>
      </c>
      <c r="C203" s="439"/>
      <c r="D203" s="502"/>
      <c r="E203" s="405"/>
      <c r="F203" s="447" t="s">
        <v>149</v>
      </c>
      <c r="G203" s="447" t="s">
        <v>149</v>
      </c>
    </row>
    <row r="204" spans="1:7">
      <c r="A204" s="405" t="s">
        <v>805</v>
      </c>
      <c r="B204" s="405" t="s">
        <v>776</v>
      </c>
      <c r="C204" s="439"/>
      <c r="D204" s="502"/>
      <c r="E204" s="405"/>
      <c r="F204" s="447" t="s">
        <v>149</v>
      </c>
      <c r="G204" s="447" t="s">
        <v>149</v>
      </c>
    </row>
    <row r="205" spans="1:7">
      <c r="A205" s="405" t="s">
        <v>806</v>
      </c>
      <c r="B205" s="405" t="s">
        <v>778</v>
      </c>
      <c r="C205" s="439"/>
      <c r="D205" s="502"/>
      <c r="E205" s="405"/>
      <c r="F205" s="447" t="s">
        <v>149</v>
      </c>
      <c r="G205" s="447" t="s">
        <v>149</v>
      </c>
    </row>
    <row r="206" spans="1:7">
      <c r="A206" s="405" t="s">
        <v>807</v>
      </c>
      <c r="B206" s="405" t="s">
        <v>780</v>
      </c>
      <c r="C206" s="439"/>
      <c r="D206" s="502"/>
      <c r="E206" s="405"/>
      <c r="F206" s="447" t="s">
        <v>149</v>
      </c>
      <c r="G206" s="447" t="s">
        <v>149</v>
      </c>
    </row>
    <row r="207" spans="1:7">
      <c r="A207" s="405" t="s">
        <v>808</v>
      </c>
      <c r="B207" s="405" t="s">
        <v>782</v>
      </c>
      <c r="C207" s="439"/>
      <c r="D207" s="502"/>
      <c r="E207" s="405"/>
      <c r="F207" s="447" t="s">
        <v>149</v>
      </c>
      <c r="G207" s="447" t="s">
        <v>149</v>
      </c>
    </row>
    <row r="208" spans="1:7">
      <c r="A208" s="405" t="s">
        <v>809</v>
      </c>
      <c r="B208" s="449" t="s">
        <v>118</v>
      </c>
      <c r="C208" s="439">
        <v>0</v>
      </c>
      <c r="D208" s="502">
        <v>0</v>
      </c>
      <c r="E208" s="405"/>
      <c r="F208" s="482">
        <v>0</v>
      </c>
      <c r="G208" s="482">
        <v>0</v>
      </c>
    </row>
    <row r="209" spans="1:7">
      <c r="A209" s="405" t="s">
        <v>810</v>
      </c>
      <c r="B209" s="451" t="s">
        <v>785</v>
      </c>
      <c r="C209" s="439"/>
      <c r="D209" s="502"/>
      <c r="E209" s="405"/>
      <c r="F209" s="447" t="s">
        <v>149</v>
      </c>
      <c r="G209" s="447" t="s">
        <v>149</v>
      </c>
    </row>
    <row r="210" spans="1:7">
      <c r="A210" s="405" t="s">
        <v>811</v>
      </c>
      <c r="B210" s="451" t="s">
        <v>787</v>
      </c>
      <c r="C210" s="439"/>
      <c r="D210" s="502"/>
      <c r="E210" s="405"/>
      <c r="F210" s="447" t="s">
        <v>149</v>
      </c>
      <c r="G210" s="447" t="s">
        <v>149</v>
      </c>
    </row>
    <row r="211" spans="1:7">
      <c r="A211" s="405" t="s">
        <v>812</v>
      </c>
      <c r="B211" s="451" t="s">
        <v>789</v>
      </c>
      <c r="C211" s="439"/>
      <c r="D211" s="502"/>
      <c r="E211" s="405"/>
      <c r="F211" s="447" t="s">
        <v>149</v>
      </c>
      <c r="G211" s="447" t="s">
        <v>149</v>
      </c>
    </row>
    <row r="212" spans="1:7">
      <c r="A212" s="405" t="s">
        <v>813</v>
      </c>
      <c r="B212" s="451" t="s">
        <v>791</v>
      </c>
      <c r="C212" s="439"/>
      <c r="D212" s="502"/>
      <c r="E212" s="405"/>
      <c r="F212" s="447" t="s">
        <v>149</v>
      </c>
      <c r="G212" s="447" t="s">
        <v>149</v>
      </c>
    </row>
    <row r="213" spans="1:7">
      <c r="A213" s="405" t="s">
        <v>814</v>
      </c>
      <c r="B213" s="451" t="s">
        <v>793</v>
      </c>
      <c r="C213" s="439"/>
      <c r="D213" s="502"/>
      <c r="E213" s="405"/>
      <c r="F213" s="447" t="s">
        <v>149</v>
      </c>
      <c r="G213" s="447" t="s">
        <v>149</v>
      </c>
    </row>
    <row r="214" spans="1:7">
      <c r="A214" s="405" t="s">
        <v>815</v>
      </c>
      <c r="B214" s="451" t="s">
        <v>795</v>
      </c>
      <c r="C214" s="439"/>
      <c r="D214" s="502"/>
      <c r="E214" s="405"/>
      <c r="F214" s="447" t="s">
        <v>149</v>
      </c>
      <c r="G214" s="447" t="s">
        <v>149</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0.94706522108798208</v>
      </c>
      <c r="D219" s="405"/>
      <c r="E219" s="500"/>
      <c r="F219" s="500"/>
      <c r="G219" s="500"/>
    </row>
    <row r="220" spans="1:7">
      <c r="A220" s="405" t="s">
        <v>822</v>
      </c>
      <c r="B220" s="405" t="s">
        <v>823</v>
      </c>
      <c r="C220" s="482">
        <v>2.4529872333362221E-5</v>
      </c>
      <c r="D220" s="405"/>
      <c r="E220" s="500"/>
      <c r="F220" s="500"/>
    </row>
    <row r="221" spans="1:7">
      <c r="A221" s="405" t="s">
        <v>824</v>
      </c>
      <c r="B221" s="405" t="s">
        <v>825</v>
      </c>
      <c r="C221" s="482">
        <v>0</v>
      </c>
      <c r="D221" s="405"/>
      <c r="E221" s="500"/>
      <c r="F221" s="500"/>
    </row>
    <row r="222" spans="1:7">
      <c r="A222" s="405" t="s">
        <v>826</v>
      </c>
      <c r="B222" s="405" t="s">
        <v>827</v>
      </c>
      <c r="C222" s="482">
        <v>0</v>
      </c>
      <c r="D222" s="405"/>
      <c r="E222" s="500"/>
      <c r="F222" s="500"/>
    </row>
    <row r="223" spans="1:7">
      <c r="A223" s="405" t="s">
        <v>828</v>
      </c>
      <c r="B223" s="428" t="s">
        <v>829</v>
      </c>
      <c r="C223" s="482">
        <v>0</v>
      </c>
      <c r="D223" s="423"/>
      <c r="E223" s="423"/>
      <c r="F223" s="423"/>
      <c r="G223" s="423"/>
    </row>
    <row r="224" spans="1:7">
      <c r="A224" s="405" t="s">
        <v>830</v>
      </c>
      <c r="B224" s="405" t="s">
        <v>116</v>
      </c>
      <c r="C224" s="482">
        <v>5.2910249039687683E-2</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120</v>
      </c>
      <c r="C229" s="490"/>
      <c r="E229" s="499"/>
      <c r="F229" s="499"/>
    </row>
    <row r="230" spans="1:7">
      <c r="A230" s="412" t="s">
        <v>840</v>
      </c>
      <c r="B230" s="477" t="s">
        <v>120</v>
      </c>
      <c r="C230" s="490"/>
      <c r="E230" s="499"/>
      <c r="F230" s="499"/>
    </row>
    <row r="231" spans="1:7">
      <c r="A231" s="412" t="s">
        <v>841</v>
      </c>
      <c r="B231" s="477" t="s">
        <v>120</v>
      </c>
      <c r="C231" s="490"/>
      <c r="E231" s="499"/>
      <c r="F231" s="499"/>
    </row>
    <row r="232" spans="1:7">
      <c r="A232" s="412" t="s">
        <v>842</v>
      </c>
      <c r="B232" s="477" t="s">
        <v>120</v>
      </c>
      <c r="C232" s="490"/>
      <c r="E232" s="499"/>
      <c r="F232" s="499"/>
    </row>
    <row r="233" spans="1:7">
      <c r="A233" s="412" t="s">
        <v>843</v>
      </c>
      <c r="B233" s="477" t="s">
        <v>120</v>
      </c>
      <c r="C233" s="490"/>
      <c r="E233" s="499"/>
      <c r="F233" s="499"/>
    </row>
    <row r="234" spans="1:7">
      <c r="A234" s="412" t="s">
        <v>844</v>
      </c>
      <c r="B234" s="477" t="s">
        <v>120</v>
      </c>
      <c r="C234" s="490"/>
      <c r="E234" s="499"/>
      <c r="F234" s="499"/>
    </row>
    <row r="235" spans="1:7">
      <c r="A235" s="433"/>
      <c r="B235" s="441" t="s">
        <v>845</v>
      </c>
      <c r="C235" s="433" t="s">
        <v>567</v>
      </c>
      <c r="D235" s="433"/>
      <c r="E235" s="435"/>
      <c r="F235" s="433"/>
      <c r="G235" s="436"/>
    </row>
    <row r="236" spans="1:7">
      <c r="A236" s="412" t="s">
        <v>846</v>
      </c>
      <c r="B236" s="412" t="s">
        <v>847</v>
      </c>
      <c r="E236" s="405"/>
      <c r="F236" s="405"/>
    </row>
    <row r="237" spans="1:7">
      <c r="A237" s="412" t="s">
        <v>848</v>
      </c>
      <c r="B237" s="412" t="s">
        <v>849</v>
      </c>
      <c r="E237" s="405"/>
      <c r="F237" s="405"/>
    </row>
    <row r="238" spans="1:7">
      <c r="A238" s="412" t="s">
        <v>850</v>
      </c>
      <c r="B238" s="412" t="s">
        <v>116</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78</v>
      </c>
      <c r="D245" s="434" t="s">
        <v>858</v>
      </c>
      <c r="E245" s="434"/>
      <c r="F245" s="434" t="s">
        <v>567</v>
      </c>
      <c r="G245" s="434" t="s">
        <v>859</v>
      </c>
    </row>
    <row r="246" spans="1:7">
      <c r="A246" s="412" t="s">
        <v>860</v>
      </c>
      <c r="B246" s="429" t="s">
        <v>744</v>
      </c>
      <c r="E246" s="415"/>
      <c r="F246" s="498" t="s">
        <v>149</v>
      </c>
      <c r="G246" s="498" t="s">
        <v>149</v>
      </c>
    </row>
    <row r="247" spans="1:7">
      <c r="A247" s="412" t="s">
        <v>861</v>
      </c>
      <c r="B247" s="429" t="s">
        <v>744</v>
      </c>
      <c r="E247" s="415"/>
      <c r="F247" s="498" t="s">
        <v>149</v>
      </c>
      <c r="G247" s="498" t="s">
        <v>149</v>
      </c>
    </row>
    <row r="248" spans="1:7">
      <c r="A248" s="412" t="s">
        <v>862</v>
      </c>
      <c r="B248" s="429" t="s">
        <v>744</v>
      </c>
      <c r="E248" s="415"/>
      <c r="F248" s="498" t="s">
        <v>149</v>
      </c>
      <c r="G248" s="498" t="s">
        <v>149</v>
      </c>
    </row>
    <row r="249" spans="1:7">
      <c r="A249" s="412" t="s">
        <v>863</v>
      </c>
      <c r="B249" s="429" t="s">
        <v>744</v>
      </c>
      <c r="E249" s="415"/>
      <c r="F249" s="498" t="s">
        <v>149</v>
      </c>
      <c r="G249" s="498" t="s">
        <v>149</v>
      </c>
    </row>
    <row r="250" spans="1:7">
      <c r="A250" s="412" t="s">
        <v>864</v>
      </c>
      <c r="B250" s="429" t="s">
        <v>744</v>
      </c>
      <c r="E250" s="415"/>
      <c r="F250" s="498" t="s">
        <v>149</v>
      </c>
      <c r="G250" s="498" t="s">
        <v>149</v>
      </c>
    </row>
    <row r="251" spans="1:7">
      <c r="A251" s="412" t="s">
        <v>865</v>
      </c>
      <c r="B251" s="429" t="s">
        <v>744</v>
      </c>
      <c r="E251" s="415"/>
      <c r="F251" s="498" t="s">
        <v>149</v>
      </c>
      <c r="G251" s="498" t="s">
        <v>149</v>
      </c>
    </row>
    <row r="252" spans="1:7">
      <c r="A252" s="412" t="s">
        <v>866</v>
      </c>
      <c r="B252" s="429" t="s">
        <v>744</v>
      </c>
      <c r="E252" s="415"/>
      <c r="F252" s="498" t="s">
        <v>149</v>
      </c>
      <c r="G252" s="498" t="s">
        <v>149</v>
      </c>
    </row>
    <row r="253" spans="1:7">
      <c r="A253" s="412" t="s">
        <v>867</v>
      </c>
      <c r="B253" s="429" t="s">
        <v>744</v>
      </c>
      <c r="E253" s="415"/>
      <c r="F253" s="498" t="s">
        <v>149</v>
      </c>
      <c r="G253" s="498" t="s">
        <v>149</v>
      </c>
    </row>
    <row r="254" spans="1:7">
      <c r="A254" s="412" t="s">
        <v>868</v>
      </c>
      <c r="B254" s="429" t="s">
        <v>744</v>
      </c>
      <c r="E254" s="415"/>
      <c r="F254" s="498" t="s">
        <v>149</v>
      </c>
      <c r="G254" s="498" t="s">
        <v>149</v>
      </c>
    </row>
    <row r="255" spans="1:7">
      <c r="A255" s="412" t="s">
        <v>869</v>
      </c>
      <c r="B255" s="429" t="s">
        <v>744</v>
      </c>
      <c r="E255" s="415"/>
      <c r="F255" s="498" t="s">
        <v>149</v>
      </c>
      <c r="G255" s="498" t="s">
        <v>149</v>
      </c>
    </row>
    <row r="256" spans="1:7">
      <c r="A256" s="412" t="s">
        <v>870</v>
      </c>
      <c r="B256" s="429" t="s">
        <v>744</v>
      </c>
      <c r="E256" s="415"/>
      <c r="F256" s="498" t="s">
        <v>149</v>
      </c>
      <c r="G256" s="498" t="s">
        <v>149</v>
      </c>
    </row>
    <row r="257" spans="1:7">
      <c r="A257" s="412" t="s">
        <v>871</v>
      </c>
      <c r="B257" s="429" t="s">
        <v>744</v>
      </c>
      <c r="E257" s="415"/>
      <c r="F257" s="498" t="s">
        <v>149</v>
      </c>
      <c r="G257" s="498" t="s">
        <v>149</v>
      </c>
    </row>
    <row r="258" spans="1:7">
      <c r="A258" s="412" t="s">
        <v>872</v>
      </c>
      <c r="B258" s="429" t="s">
        <v>744</v>
      </c>
      <c r="E258" s="415"/>
      <c r="F258" s="498" t="s">
        <v>149</v>
      </c>
      <c r="G258" s="498" t="s">
        <v>149</v>
      </c>
    </row>
    <row r="259" spans="1:7">
      <c r="A259" s="412" t="s">
        <v>873</v>
      </c>
      <c r="B259" s="429" t="s">
        <v>744</v>
      </c>
      <c r="E259" s="415"/>
      <c r="F259" s="498" t="s">
        <v>149</v>
      </c>
      <c r="G259" s="498" t="s">
        <v>149</v>
      </c>
    </row>
    <row r="260" spans="1:7">
      <c r="A260" s="412" t="s">
        <v>874</v>
      </c>
      <c r="B260" s="429" t="s">
        <v>744</v>
      </c>
      <c r="E260" s="415"/>
      <c r="F260" s="498" t="s">
        <v>149</v>
      </c>
      <c r="G260" s="498" t="s">
        <v>149</v>
      </c>
    </row>
    <row r="261" spans="1:7">
      <c r="A261" s="412" t="s">
        <v>875</v>
      </c>
      <c r="B261" s="429" t="s">
        <v>744</v>
      </c>
      <c r="E261" s="415"/>
      <c r="F261" s="498" t="s">
        <v>149</v>
      </c>
      <c r="G261" s="498" t="s">
        <v>149</v>
      </c>
    </row>
    <row r="262" spans="1:7">
      <c r="A262" s="412" t="s">
        <v>876</v>
      </c>
      <c r="B262" s="429" t="s">
        <v>744</v>
      </c>
      <c r="E262" s="415"/>
      <c r="F262" s="498" t="s">
        <v>149</v>
      </c>
      <c r="G262" s="498" t="s">
        <v>149</v>
      </c>
    </row>
    <row r="263" spans="1:7">
      <c r="A263" s="412" t="s">
        <v>877</v>
      </c>
      <c r="B263" s="429" t="s">
        <v>878</v>
      </c>
      <c r="E263" s="415"/>
      <c r="F263" s="498" t="s">
        <v>149</v>
      </c>
      <c r="G263" s="498" t="s">
        <v>149</v>
      </c>
    </row>
    <row r="264" spans="1:7">
      <c r="A264" s="405" t="s">
        <v>879</v>
      </c>
      <c r="B264" s="428" t="s">
        <v>118</v>
      </c>
      <c r="C264" s="405">
        <v>0</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78</v>
      </c>
      <c r="D268" s="434" t="s">
        <v>858</v>
      </c>
      <c r="E268" s="434"/>
      <c r="F268" s="434" t="s">
        <v>567</v>
      </c>
      <c r="G268" s="434" t="s">
        <v>859</v>
      </c>
    </row>
    <row r="269" spans="1:7">
      <c r="A269" s="412" t="s">
        <v>884</v>
      </c>
      <c r="B269" s="429" t="s">
        <v>744</v>
      </c>
      <c r="E269" s="415"/>
      <c r="F269" s="498" t="s">
        <v>149</v>
      </c>
      <c r="G269" s="498" t="s">
        <v>149</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118</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78</v>
      </c>
      <c r="D291" s="434" t="s">
        <v>858</v>
      </c>
      <c r="E291" s="434"/>
      <c r="F291" s="434" t="s">
        <v>567</v>
      </c>
      <c r="G291" s="434" t="s">
        <v>859</v>
      </c>
    </row>
    <row r="292" spans="1:7">
      <c r="A292" s="405" t="s">
        <v>907</v>
      </c>
      <c r="B292" s="428" t="s">
        <v>908</v>
      </c>
      <c r="C292" s="405"/>
      <c r="D292" s="405"/>
      <c r="E292" s="424"/>
      <c r="F292" s="447" t="s">
        <v>149</v>
      </c>
      <c r="G292" s="447" t="s">
        <v>149</v>
      </c>
    </row>
    <row r="293" spans="1:7">
      <c r="A293" s="405" t="s">
        <v>909</v>
      </c>
      <c r="B293" s="428" t="s">
        <v>910</v>
      </c>
      <c r="C293" s="405"/>
      <c r="D293" s="405"/>
      <c r="E293" s="424"/>
      <c r="F293" s="447" t="s">
        <v>149</v>
      </c>
      <c r="G293" s="447" t="s">
        <v>149</v>
      </c>
    </row>
    <row r="294" spans="1:7">
      <c r="A294" s="405" t="s">
        <v>911</v>
      </c>
      <c r="B294" s="428" t="s">
        <v>912</v>
      </c>
      <c r="C294" s="405"/>
      <c r="D294" s="405"/>
      <c r="E294" s="424"/>
      <c r="F294" s="447" t="s">
        <v>149</v>
      </c>
      <c r="G294" s="447" t="s">
        <v>149</v>
      </c>
    </row>
    <row r="295" spans="1:7">
      <c r="A295" s="405" t="s">
        <v>913</v>
      </c>
      <c r="B295" s="428" t="s">
        <v>914</v>
      </c>
      <c r="C295" s="405"/>
      <c r="D295" s="405"/>
      <c r="E295" s="424"/>
      <c r="F295" s="447" t="s">
        <v>149</v>
      </c>
      <c r="G295" s="447" t="s">
        <v>149</v>
      </c>
    </row>
    <row r="296" spans="1:7">
      <c r="A296" s="405" t="s">
        <v>915</v>
      </c>
      <c r="B296" s="428" t="s">
        <v>916</v>
      </c>
      <c r="C296" s="405"/>
      <c r="D296" s="405"/>
      <c r="E296" s="424"/>
      <c r="F296" s="447" t="s">
        <v>149</v>
      </c>
      <c r="G296" s="447" t="s">
        <v>149</v>
      </c>
    </row>
    <row r="297" spans="1:7">
      <c r="A297" s="405" t="s">
        <v>917</v>
      </c>
      <c r="B297" s="428" t="s">
        <v>918</v>
      </c>
      <c r="C297" s="405"/>
      <c r="D297" s="405"/>
      <c r="E297" s="424"/>
      <c r="F297" s="447" t="s">
        <v>149</v>
      </c>
      <c r="G297" s="447" t="s">
        <v>149</v>
      </c>
    </row>
    <row r="298" spans="1:7">
      <c r="A298" s="405" t="s">
        <v>919</v>
      </c>
      <c r="B298" s="428" t="s">
        <v>920</v>
      </c>
      <c r="C298" s="405"/>
      <c r="D298" s="405"/>
      <c r="E298" s="424"/>
      <c r="F298" s="447" t="s">
        <v>149</v>
      </c>
      <c r="G298" s="447" t="s">
        <v>149</v>
      </c>
    </row>
    <row r="299" spans="1:7">
      <c r="A299" s="405" t="s">
        <v>921</v>
      </c>
      <c r="B299" s="428" t="s">
        <v>922</v>
      </c>
      <c r="C299" s="405"/>
      <c r="D299" s="405"/>
      <c r="E299" s="424"/>
      <c r="F299" s="447" t="s">
        <v>149</v>
      </c>
      <c r="G299" s="447" t="s">
        <v>149</v>
      </c>
    </row>
    <row r="300" spans="1:7">
      <c r="A300" s="405" t="s">
        <v>923</v>
      </c>
      <c r="B300" s="428" t="s">
        <v>924</v>
      </c>
      <c r="C300" s="405"/>
      <c r="D300" s="405"/>
      <c r="E300" s="424"/>
      <c r="F300" s="447" t="s">
        <v>149</v>
      </c>
      <c r="G300" s="447" t="s">
        <v>149</v>
      </c>
    </row>
    <row r="301" spans="1:7">
      <c r="A301" s="405" t="s">
        <v>925</v>
      </c>
      <c r="B301" s="405" t="s">
        <v>878</v>
      </c>
      <c r="C301" s="405"/>
      <c r="D301" s="405"/>
      <c r="E301" s="407"/>
      <c r="F301" s="447" t="s">
        <v>149</v>
      </c>
      <c r="G301" s="447" t="s">
        <v>149</v>
      </c>
    </row>
    <row r="302" spans="1:7">
      <c r="A302" s="405" t="s">
        <v>926</v>
      </c>
      <c r="B302" s="428" t="s">
        <v>118</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78</v>
      </c>
      <c r="D304" s="434" t="s">
        <v>858</v>
      </c>
      <c r="E304" s="434"/>
      <c r="F304" s="434" t="s">
        <v>567</v>
      </c>
      <c r="G304" s="434" t="s">
        <v>859</v>
      </c>
    </row>
    <row r="305" spans="1:7">
      <c r="A305" s="405" t="s">
        <v>929</v>
      </c>
      <c r="B305" s="428" t="s">
        <v>930</v>
      </c>
      <c r="C305" s="405"/>
      <c r="D305" s="405"/>
      <c r="E305" s="424"/>
      <c r="F305" s="447" t="s">
        <v>149</v>
      </c>
      <c r="G305" s="447" t="s">
        <v>149</v>
      </c>
    </row>
    <row r="306" spans="1:7">
      <c r="A306" s="405" t="s">
        <v>931</v>
      </c>
      <c r="B306" s="505" t="s">
        <v>932</v>
      </c>
      <c r="C306" s="405"/>
      <c r="D306" s="405"/>
      <c r="E306" s="424"/>
      <c r="F306" s="447" t="s">
        <v>149</v>
      </c>
      <c r="G306" s="447" t="s">
        <v>149</v>
      </c>
    </row>
    <row r="307" spans="1:7">
      <c r="A307" s="405" t="s">
        <v>933</v>
      </c>
      <c r="B307" s="428" t="s">
        <v>934</v>
      </c>
      <c r="C307" s="405"/>
      <c r="D307" s="405"/>
      <c r="E307" s="424"/>
      <c r="F307" s="447" t="s">
        <v>149</v>
      </c>
      <c r="G307" s="447" t="s">
        <v>149</v>
      </c>
    </row>
    <row r="308" spans="1:7">
      <c r="A308" s="405" t="s">
        <v>935</v>
      </c>
      <c r="B308" s="428" t="s">
        <v>936</v>
      </c>
      <c r="C308" s="405"/>
      <c r="D308" s="405"/>
      <c r="E308" s="424"/>
      <c r="F308" s="447" t="s">
        <v>149</v>
      </c>
      <c r="G308" s="447" t="s">
        <v>149</v>
      </c>
    </row>
    <row r="309" spans="1:7">
      <c r="A309" s="405" t="s">
        <v>937</v>
      </c>
      <c r="B309" s="428" t="s">
        <v>938</v>
      </c>
      <c r="C309" s="405"/>
      <c r="D309" s="405"/>
      <c r="E309" s="424"/>
      <c r="F309" s="447" t="s">
        <v>149</v>
      </c>
      <c r="G309" s="447" t="s">
        <v>149</v>
      </c>
    </row>
    <row r="310" spans="1:7">
      <c r="A310" s="405" t="s">
        <v>939</v>
      </c>
      <c r="B310" s="428" t="s">
        <v>940</v>
      </c>
      <c r="C310" s="405"/>
      <c r="D310" s="405"/>
      <c r="E310" s="424"/>
      <c r="F310" s="447" t="s">
        <v>149</v>
      </c>
      <c r="G310" s="447" t="s">
        <v>149</v>
      </c>
    </row>
    <row r="311" spans="1:7">
      <c r="A311" s="405" t="s">
        <v>941</v>
      </c>
      <c r="B311" s="428" t="s">
        <v>942</v>
      </c>
      <c r="C311" s="405"/>
      <c r="D311" s="405"/>
      <c r="E311" s="424"/>
      <c r="F311" s="447" t="s">
        <v>149</v>
      </c>
      <c r="G311" s="447" t="s">
        <v>149</v>
      </c>
    </row>
    <row r="312" spans="1:7">
      <c r="A312" s="405" t="s">
        <v>943</v>
      </c>
      <c r="B312" s="428" t="s">
        <v>118</v>
      </c>
      <c r="C312" s="405">
        <v>0</v>
      </c>
      <c r="D312" s="405">
        <v>0</v>
      </c>
      <c r="E312" s="424"/>
      <c r="F312" s="483">
        <v>0</v>
      </c>
      <c r="G312" s="483">
        <v>0</v>
      </c>
    </row>
    <row r="313" spans="1:7">
      <c r="A313" s="412" t="s">
        <v>944</v>
      </c>
      <c r="B313" s="429"/>
      <c r="E313" s="415"/>
      <c r="F313" s="415"/>
      <c r="G313" s="415"/>
    </row>
    <row r="314" spans="1:7">
      <c r="A314" s="434"/>
      <c r="B314" s="434" t="s">
        <v>945</v>
      </c>
      <c r="C314" s="434" t="s">
        <v>78</v>
      </c>
      <c r="D314" s="434" t="s">
        <v>858</v>
      </c>
      <c r="E314" s="434"/>
      <c r="F314" s="434" t="s">
        <v>567</v>
      </c>
      <c r="G314" s="434" t="s">
        <v>859</v>
      </c>
    </row>
    <row r="315" spans="1:7">
      <c r="A315" s="405" t="s">
        <v>946</v>
      </c>
      <c r="B315" s="428" t="s">
        <v>947</v>
      </c>
      <c r="C315" s="405"/>
      <c r="D315" s="405"/>
      <c r="E315" s="424"/>
      <c r="F315" s="447" t="s">
        <v>149</v>
      </c>
      <c r="G315" s="447" t="s">
        <v>149</v>
      </c>
    </row>
    <row r="316" spans="1:7">
      <c r="A316" s="405" t="s">
        <v>948</v>
      </c>
      <c r="B316" s="505" t="s">
        <v>949</v>
      </c>
      <c r="C316" s="405"/>
      <c r="D316" s="405"/>
      <c r="E316" s="424"/>
      <c r="F316" s="447" t="s">
        <v>149</v>
      </c>
      <c r="G316" s="447" t="s">
        <v>149</v>
      </c>
    </row>
    <row r="317" spans="1:7">
      <c r="A317" s="405" t="s">
        <v>950</v>
      </c>
      <c r="B317" s="428" t="s">
        <v>942</v>
      </c>
      <c r="C317" s="405"/>
      <c r="D317" s="405"/>
      <c r="E317" s="424"/>
      <c r="F317" s="447" t="s">
        <v>149</v>
      </c>
      <c r="G317" s="447" t="s">
        <v>149</v>
      </c>
    </row>
    <row r="318" spans="1:7">
      <c r="A318" s="405" t="s">
        <v>951</v>
      </c>
      <c r="B318" s="405" t="s">
        <v>878</v>
      </c>
      <c r="C318" s="405"/>
      <c r="D318" s="405"/>
      <c r="E318" s="424"/>
      <c r="F318" s="447" t="s">
        <v>149</v>
      </c>
      <c r="G318" s="447" t="s">
        <v>149</v>
      </c>
    </row>
    <row r="319" spans="1:7">
      <c r="A319" s="405" t="s">
        <v>952</v>
      </c>
      <c r="B319" s="428" t="s">
        <v>118</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23">
        <v>404.72193562412326</v>
      </c>
      <c r="D372" s="529"/>
      <c r="E372" s="520"/>
      <c r="F372" s="520"/>
      <c r="G372" s="520"/>
    </row>
    <row r="373" spans="1:7">
      <c r="A373" s="423"/>
      <c r="B373" s="405"/>
      <c r="C373" s="516"/>
      <c r="D373" s="520"/>
      <c r="E373" s="520"/>
      <c r="F373" s="520"/>
      <c r="G373" s="520"/>
    </row>
    <row r="374" spans="1:7">
      <c r="A374" s="405"/>
      <c r="B374" s="405" t="s">
        <v>28</v>
      </c>
      <c r="C374" s="516"/>
      <c r="D374" s="520"/>
      <c r="E374" s="520"/>
      <c r="F374" s="520"/>
      <c r="G374" s="520"/>
    </row>
    <row r="375" spans="1:7">
      <c r="A375" s="405" t="s">
        <v>1001</v>
      </c>
      <c r="B375" s="428" t="s">
        <v>732</v>
      </c>
      <c r="C375" s="523">
        <v>12.425698210000002</v>
      </c>
      <c r="D375" s="528">
        <v>297</v>
      </c>
      <c r="E375" s="520"/>
      <c r="F375" s="518">
        <v>4.3060049836977067E-2</v>
      </c>
      <c r="G375" s="518">
        <v>0.41654978962131839</v>
      </c>
    </row>
    <row r="376" spans="1:7">
      <c r="A376" s="405" t="s">
        <v>1002</v>
      </c>
      <c r="B376" s="428" t="s">
        <v>734</v>
      </c>
      <c r="C376" s="523">
        <v>43.797878710000006</v>
      </c>
      <c r="D376" s="528">
        <v>238</v>
      </c>
      <c r="E376" s="520"/>
      <c r="F376" s="518">
        <v>0.15177729316560276</v>
      </c>
      <c r="G376" s="518">
        <v>0.3338008415147265</v>
      </c>
    </row>
    <row r="377" spans="1:7">
      <c r="A377" s="405" t="s">
        <v>1003</v>
      </c>
      <c r="B377" s="428" t="s">
        <v>736</v>
      </c>
      <c r="C377" s="523">
        <v>24.694227209999994</v>
      </c>
      <c r="D377" s="528">
        <v>64</v>
      </c>
      <c r="E377" s="520"/>
      <c r="F377" s="518">
        <v>8.557544504762564E-2</v>
      </c>
      <c r="G377" s="518">
        <v>8.9761570827489479E-2</v>
      </c>
    </row>
    <row r="378" spans="1:7">
      <c r="A378" s="405" t="s">
        <v>1004</v>
      </c>
      <c r="B378" s="428" t="s">
        <v>738</v>
      </c>
      <c r="C378" s="523">
        <v>40.207627429999995</v>
      </c>
      <c r="D378" s="528">
        <v>57</v>
      </c>
      <c r="E378" s="520"/>
      <c r="F378" s="518">
        <v>0.13933562619193898</v>
      </c>
      <c r="G378" s="518">
        <v>7.9943899018232817E-2</v>
      </c>
    </row>
    <row r="379" spans="1:7">
      <c r="A379" s="405" t="s">
        <v>1005</v>
      </c>
      <c r="B379" s="428" t="s">
        <v>740</v>
      </c>
      <c r="C379" s="523">
        <v>92.987301269999989</v>
      </c>
      <c r="D379" s="528">
        <v>52</v>
      </c>
      <c r="E379" s="520"/>
      <c r="F379" s="518">
        <v>0.32223845768842302</v>
      </c>
      <c r="G379" s="518">
        <v>7.2931276297335201E-2</v>
      </c>
    </row>
    <row r="380" spans="1:7">
      <c r="A380" s="405" t="s">
        <v>1006</v>
      </c>
      <c r="B380" s="428" t="s">
        <v>742</v>
      </c>
      <c r="C380" s="523">
        <v>74.454007270000005</v>
      </c>
      <c r="D380" s="528">
        <v>5</v>
      </c>
      <c r="E380" s="520"/>
      <c r="F380" s="518">
        <v>0.25801312806943277</v>
      </c>
      <c r="G380" s="518">
        <v>7.0126227208976155E-3</v>
      </c>
    </row>
    <row r="381" spans="1:7">
      <c r="A381" s="405" t="s">
        <v>1007</v>
      </c>
      <c r="B381" s="428" t="s">
        <v>744</v>
      </c>
      <c r="C381" s="515" t="s">
        <v>1008</v>
      </c>
      <c r="D381" s="528" t="s">
        <v>1008</v>
      </c>
      <c r="E381" s="520"/>
      <c r="F381" s="518" t="s">
        <v>149</v>
      </c>
      <c r="G381" s="518" t="s">
        <v>149</v>
      </c>
    </row>
    <row r="382" spans="1:7">
      <c r="A382" s="405" t="s">
        <v>1009</v>
      </c>
      <c r="B382" s="428" t="s">
        <v>744</v>
      </c>
      <c r="C382" s="439" t="s">
        <v>1008</v>
      </c>
      <c r="D382" s="502" t="s">
        <v>1008</v>
      </c>
      <c r="E382" s="423"/>
      <c r="F382" s="447" t="s">
        <v>149</v>
      </c>
      <c r="G382" s="447" t="s">
        <v>149</v>
      </c>
    </row>
    <row r="383" spans="1:7">
      <c r="A383" s="405" t="s">
        <v>1010</v>
      </c>
      <c r="B383" s="428" t="s">
        <v>744</v>
      </c>
      <c r="C383" s="439" t="s">
        <v>1008</v>
      </c>
      <c r="D383" s="502" t="s">
        <v>1008</v>
      </c>
      <c r="E383" s="423"/>
      <c r="F383" s="447" t="s">
        <v>149</v>
      </c>
      <c r="G383" s="447" t="s">
        <v>149</v>
      </c>
    </row>
    <row r="384" spans="1:7">
      <c r="A384" s="405" t="s">
        <v>1011</v>
      </c>
      <c r="B384" s="428" t="s">
        <v>744</v>
      </c>
      <c r="C384" s="439" t="s">
        <v>1008</v>
      </c>
      <c r="D384" s="502" t="s">
        <v>1008</v>
      </c>
      <c r="E384" s="428"/>
      <c r="F384" s="447" t="s">
        <v>149</v>
      </c>
      <c r="G384" s="447" t="s">
        <v>149</v>
      </c>
    </row>
    <row r="385" spans="1:7">
      <c r="A385" s="405" t="s">
        <v>1012</v>
      </c>
      <c r="B385" s="428" t="s">
        <v>744</v>
      </c>
      <c r="C385" s="439" t="s">
        <v>1008</v>
      </c>
      <c r="D385" s="502" t="s">
        <v>1008</v>
      </c>
      <c r="E385" s="428"/>
      <c r="F385" s="447" t="s">
        <v>149</v>
      </c>
      <c r="G385" s="447" t="s">
        <v>149</v>
      </c>
    </row>
    <row r="386" spans="1:7">
      <c r="A386" s="405" t="s">
        <v>1013</v>
      </c>
      <c r="B386" s="428" t="s">
        <v>744</v>
      </c>
      <c r="C386" s="439" t="s">
        <v>1008</v>
      </c>
      <c r="D386" s="502" t="s">
        <v>1008</v>
      </c>
      <c r="E386" s="428"/>
      <c r="F386" s="447" t="s">
        <v>149</v>
      </c>
      <c r="G386" s="447" t="s">
        <v>149</v>
      </c>
    </row>
    <row r="387" spans="1:7">
      <c r="A387" s="405" t="s">
        <v>1014</v>
      </c>
      <c r="B387" s="428" t="s">
        <v>744</v>
      </c>
      <c r="C387" s="439" t="s">
        <v>1008</v>
      </c>
      <c r="D387" s="502" t="s">
        <v>1008</v>
      </c>
      <c r="E387" s="428"/>
      <c r="F387" s="447" t="s">
        <v>149</v>
      </c>
      <c r="G387" s="447" t="s">
        <v>149</v>
      </c>
    </row>
    <row r="388" spans="1:7">
      <c r="A388" s="405" t="s">
        <v>1015</v>
      </c>
      <c r="B388" s="428" t="s">
        <v>744</v>
      </c>
      <c r="C388" s="439" t="s">
        <v>1008</v>
      </c>
      <c r="D388" s="502" t="s">
        <v>1008</v>
      </c>
      <c r="E388" s="428"/>
      <c r="F388" s="447" t="s">
        <v>149</v>
      </c>
      <c r="G388" s="447" t="s">
        <v>149</v>
      </c>
    </row>
    <row r="389" spans="1:7">
      <c r="A389" s="405" t="s">
        <v>1016</v>
      </c>
      <c r="B389" s="428" t="s">
        <v>744</v>
      </c>
      <c r="C389" s="439" t="s">
        <v>1008</v>
      </c>
      <c r="D389" s="502" t="s">
        <v>1008</v>
      </c>
      <c r="E389" s="428"/>
      <c r="F389" s="447" t="s">
        <v>149</v>
      </c>
      <c r="G389" s="447" t="s">
        <v>149</v>
      </c>
    </row>
    <row r="390" spans="1:7">
      <c r="A390" s="405" t="s">
        <v>1017</v>
      </c>
      <c r="B390" s="428" t="s">
        <v>744</v>
      </c>
      <c r="C390" s="439" t="s">
        <v>1008</v>
      </c>
      <c r="D390" s="502" t="s">
        <v>1008</v>
      </c>
      <c r="E390" s="405"/>
      <c r="F390" s="447" t="s">
        <v>149</v>
      </c>
      <c r="G390" s="447" t="s">
        <v>149</v>
      </c>
    </row>
    <row r="391" spans="1:7">
      <c r="A391" s="405" t="s">
        <v>1018</v>
      </c>
      <c r="B391" s="428" t="s">
        <v>744</v>
      </c>
      <c r="C391" s="439" t="s">
        <v>1008</v>
      </c>
      <c r="D391" s="502" t="s">
        <v>1008</v>
      </c>
      <c r="E391" s="500"/>
      <c r="F391" s="447" t="s">
        <v>149</v>
      </c>
      <c r="G391" s="447" t="s">
        <v>149</v>
      </c>
    </row>
    <row r="392" spans="1:7">
      <c r="A392" s="405" t="s">
        <v>1019</v>
      </c>
      <c r="B392" s="428" t="s">
        <v>744</v>
      </c>
      <c r="C392" s="439" t="s">
        <v>1008</v>
      </c>
      <c r="D392" s="502" t="s">
        <v>1008</v>
      </c>
      <c r="E392" s="500"/>
      <c r="F392" s="447" t="s">
        <v>149</v>
      </c>
      <c r="G392" s="447" t="s">
        <v>149</v>
      </c>
    </row>
    <row r="393" spans="1:7">
      <c r="A393" s="405" t="s">
        <v>1020</v>
      </c>
      <c r="B393" s="428" t="s">
        <v>744</v>
      </c>
      <c r="C393" s="439" t="s">
        <v>1008</v>
      </c>
      <c r="D393" s="502" t="s">
        <v>1008</v>
      </c>
      <c r="E393" s="500"/>
      <c r="F393" s="447" t="s">
        <v>149</v>
      </c>
      <c r="G393" s="447" t="s">
        <v>149</v>
      </c>
    </row>
    <row r="394" spans="1:7">
      <c r="A394" s="405" t="s">
        <v>1021</v>
      </c>
      <c r="B394" s="428" t="s">
        <v>744</v>
      </c>
      <c r="C394" s="439" t="s">
        <v>1008</v>
      </c>
      <c r="D394" s="502" t="s">
        <v>1008</v>
      </c>
      <c r="E394" s="500"/>
      <c r="F394" s="447" t="s">
        <v>149</v>
      </c>
      <c r="G394" s="447" t="s">
        <v>149</v>
      </c>
    </row>
    <row r="395" spans="1:7">
      <c r="A395" s="405" t="s">
        <v>1022</v>
      </c>
      <c r="B395" s="428" t="s">
        <v>744</v>
      </c>
      <c r="C395" s="439" t="s">
        <v>1008</v>
      </c>
      <c r="D395" s="502" t="s">
        <v>1008</v>
      </c>
      <c r="E395" s="500"/>
      <c r="F395" s="447" t="s">
        <v>149</v>
      </c>
      <c r="G395" s="447" t="s">
        <v>149</v>
      </c>
    </row>
    <row r="396" spans="1:7">
      <c r="A396" s="405" t="s">
        <v>1023</v>
      </c>
      <c r="B396" s="428" t="s">
        <v>744</v>
      </c>
      <c r="C396" s="439" t="s">
        <v>1008</v>
      </c>
      <c r="D396" s="502" t="s">
        <v>1008</v>
      </c>
      <c r="E396" s="500"/>
      <c r="F396" s="447" t="s">
        <v>149</v>
      </c>
      <c r="G396" s="447" t="s">
        <v>149</v>
      </c>
    </row>
    <row r="397" spans="1:7">
      <c r="A397" s="405" t="s">
        <v>1024</v>
      </c>
      <c r="B397" s="428" t="s">
        <v>744</v>
      </c>
      <c r="C397" s="439" t="s">
        <v>1008</v>
      </c>
      <c r="D397" s="502" t="s">
        <v>1008</v>
      </c>
      <c r="E397" s="500"/>
      <c r="F397" s="447" t="s">
        <v>149</v>
      </c>
      <c r="G397" s="447" t="s">
        <v>149</v>
      </c>
    </row>
    <row r="398" spans="1:7">
      <c r="A398" s="405" t="s">
        <v>1025</v>
      </c>
      <c r="B398" s="428" t="s">
        <v>744</v>
      </c>
      <c r="C398" s="439" t="s">
        <v>1008</v>
      </c>
      <c r="D398" s="502" t="s">
        <v>1008</v>
      </c>
      <c r="E398" s="500"/>
      <c r="F398" s="447" t="s">
        <v>149</v>
      </c>
      <c r="G398" s="447" t="s">
        <v>149</v>
      </c>
    </row>
    <row r="399" spans="1:7">
      <c r="A399" s="405" t="s">
        <v>1026</v>
      </c>
      <c r="B399" s="428" t="s">
        <v>118</v>
      </c>
      <c r="C399" s="440">
        <f>SUM(C375:C380)</f>
        <v>288.5667401</v>
      </c>
      <c r="D399" s="446">
        <f>SUM(D375:D380)</f>
        <v>713</v>
      </c>
      <c r="E399" s="500"/>
      <c r="F399" s="501">
        <f>SUM(F375:F380)</f>
        <v>1.0000000000000004</v>
      </c>
      <c r="G399" s="501">
        <f>SUM(G375:G380)</f>
        <v>1</v>
      </c>
    </row>
    <row r="400" spans="1:7">
      <c r="A400" s="436"/>
      <c r="B400" s="436" t="s">
        <v>1027</v>
      </c>
      <c r="C400" s="436" t="s">
        <v>726</v>
      </c>
      <c r="D400" s="436" t="s">
        <v>727</v>
      </c>
      <c r="E400" s="436"/>
      <c r="F400" s="436" t="s">
        <v>568</v>
      </c>
      <c r="G400" s="436" t="s">
        <v>728</v>
      </c>
    </row>
    <row r="401" spans="1:7">
      <c r="A401" s="405" t="s">
        <v>1028</v>
      </c>
      <c r="B401" s="405" t="s">
        <v>765</v>
      </c>
      <c r="C401" s="482">
        <v>0.43423076457902587</v>
      </c>
      <c r="D401" s="516"/>
      <c r="E401" s="516"/>
      <c r="F401" s="516"/>
      <c r="G401" s="516"/>
    </row>
    <row r="402" spans="1:7">
      <c r="A402" s="405"/>
      <c r="B402" s="405"/>
      <c r="C402" s="516"/>
      <c r="D402" s="516"/>
      <c r="E402" s="516"/>
      <c r="F402" s="516"/>
      <c r="G402" s="516"/>
    </row>
    <row r="403" spans="1:7">
      <c r="A403" s="405"/>
      <c r="B403" s="428" t="s">
        <v>766</v>
      </c>
      <c r="C403" s="516"/>
      <c r="D403" s="516"/>
      <c r="E403" s="516"/>
      <c r="F403" s="516"/>
      <c r="G403" s="516"/>
    </row>
    <row r="404" spans="1:7">
      <c r="A404" s="405" t="s">
        <v>1029</v>
      </c>
      <c r="B404" s="405" t="s">
        <v>768</v>
      </c>
      <c r="C404" s="514">
        <v>149974995.79999986</v>
      </c>
      <c r="D404" s="528">
        <v>403</v>
      </c>
      <c r="E404" s="516"/>
      <c r="F404" s="518">
        <v>0.5197237760250103</v>
      </c>
      <c r="G404" s="530">
        <v>0.56661991584852733</v>
      </c>
    </row>
    <row r="405" spans="1:7">
      <c r="A405" s="405" t="s">
        <v>1030</v>
      </c>
      <c r="B405" s="405" t="s">
        <v>770</v>
      </c>
      <c r="C405" s="514">
        <v>33054162.989999998</v>
      </c>
      <c r="D405" s="528">
        <v>84</v>
      </c>
      <c r="E405" s="516"/>
      <c r="F405" s="518">
        <v>0.11454599022238451</v>
      </c>
      <c r="G405" s="530">
        <v>0.11921458625525946</v>
      </c>
    </row>
    <row r="406" spans="1:7">
      <c r="A406" s="405" t="s">
        <v>1031</v>
      </c>
      <c r="B406" s="405" t="s">
        <v>772</v>
      </c>
      <c r="C406" s="514">
        <v>53585231.259999998</v>
      </c>
      <c r="D406" s="528">
        <v>102</v>
      </c>
      <c r="E406" s="516"/>
      <c r="F406" s="518">
        <v>0.18569441246565879</v>
      </c>
      <c r="G406" s="530">
        <v>0.14446002805049088</v>
      </c>
    </row>
    <row r="407" spans="1:7">
      <c r="A407" s="405" t="s">
        <v>1032</v>
      </c>
      <c r="B407" s="405" t="s">
        <v>774</v>
      </c>
      <c r="C407" s="514">
        <v>18401523.940000001</v>
      </c>
      <c r="D407" s="528">
        <v>38</v>
      </c>
      <c r="E407" s="516"/>
      <c r="F407" s="518">
        <v>6.3768693279146166E-2</v>
      </c>
      <c r="G407" s="530">
        <v>5.4698457223001401E-2</v>
      </c>
    </row>
    <row r="408" spans="1:7">
      <c r="A408" s="405" t="s">
        <v>1033</v>
      </c>
      <c r="B408" s="405" t="s">
        <v>776</v>
      </c>
      <c r="C408" s="514">
        <v>11506810.059999999</v>
      </c>
      <c r="D408" s="528">
        <v>33</v>
      </c>
      <c r="E408" s="516"/>
      <c r="F408" s="518">
        <v>3.9875732234464778E-2</v>
      </c>
      <c r="G408" s="530">
        <v>4.7685834502103785E-2</v>
      </c>
    </row>
    <row r="409" spans="1:7">
      <c r="A409" s="405" t="s">
        <v>1034</v>
      </c>
      <c r="B409" s="405" t="s">
        <v>778</v>
      </c>
      <c r="C409" s="514">
        <v>2488034.6799999997</v>
      </c>
      <c r="D409" s="528">
        <v>18</v>
      </c>
      <c r="E409" s="516"/>
      <c r="F409" s="518">
        <v>8.622042440295765E-3</v>
      </c>
      <c r="G409" s="530">
        <v>2.6647966339410939E-2</v>
      </c>
    </row>
    <row r="410" spans="1:7">
      <c r="A410" s="405" t="s">
        <v>1035</v>
      </c>
      <c r="B410" s="405" t="s">
        <v>780</v>
      </c>
      <c r="C410" s="514">
        <v>16577729.550000001</v>
      </c>
      <c r="D410" s="528">
        <v>15</v>
      </c>
      <c r="E410" s="516"/>
      <c r="F410" s="518">
        <v>5.7448511024711782E-2</v>
      </c>
      <c r="G410" s="530">
        <v>2.1037868162692847E-2</v>
      </c>
    </row>
    <row r="411" spans="1:7">
      <c r="A411" s="405" t="s">
        <v>1036</v>
      </c>
      <c r="B411" s="405" t="s">
        <v>782</v>
      </c>
      <c r="C411" s="514">
        <v>2978251.82</v>
      </c>
      <c r="D411" s="528">
        <v>14</v>
      </c>
      <c r="E411" s="516"/>
      <c r="F411" s="518">
        <v>1.032084230832671E-2</v>
      </c>
      <c r="G411" s="530">
        <v>1.9635343618513323E-2</v>
      </c>
    </row>
    <row r="412" spans="1:7">
      <c r="A412" s="405" t="s">
        <v>1037</v>
      </c>
      <c r="B412" s="449" t="s">
        <v>118</v>
      </c>
      <c r="C412" s="514">
        <f>SUM(C404:C411)</f>
        <v>288566740.09999985</v>
      </c>
      <c r="D412" s="528">
        <f>SUM(D404:D411)</f>
        <v>707</v>
      </c>
      <c r="E412" s="516"/>
      <c r="F412" s="482">
        <f>SUM(F404:F411)</f>
        <v>0.99999999999999878</v>
      </c>
      <c r="G412" s="482">
        <v>1</v>
      </c>
    </row>
    <row r="413" spans="1:7">
      <c r="A413" s="405" t="s">
        <v>1038</v>
      </c>
      <c r="B413" s="451" t="s">
        <v>785</v>
      </c>
      <c r="C413" s="439"/>
      <c r="D413" s="502"/>
      <c r="E413" s="405"/>
      <c r="F413" s="447"/>
      <c r="G413" s="447"/>
    </row>
    <row r="414" spans="1:7">
      <c r="A414" s="405" t="s">
        <v>1039</v>
      </c>
      <c r="B414" s="451" t="s">
        <v>787</v>
      </c>
      <c r="C414" s="439"/>
      <c r="D414" s="502"/>
      <c r="E414" s="405"/>
      <c r="F414" s="447"/>
      <c r="G414" s="447"/>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83</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83</v>
      </c>
      <c r="D426" s="482" t="s">
        <v>83</v>
      </c>
      <c r="E426" s="405"/>
      <c r="F426" s="447" t="s">
        <v>149</v>
      </c>
      <c r="G426" s="447" t="s">
        <v>149</v>
      </c>
    </row>
    <row r="427" spans="1:7">
      <c r="A427" s="405" t="s">
        <v>1050</v>
      </c>
      <c r="B427" s="405" t="s">
        <v>770</v>
      </c>
      <c r="C427" s="482" t="s">
        <v>83</v>
      </c>
      <c r="D427" s="482" t="s">
        <v>83</v>
      </c>
      <c r="E427" s="405"/>
      <c r="F427" s="447" t="s">
        <v>149</v>
      </c>
      <c r="G427" s="447" t="s">
        <v>149</v>
      </c>
    </row>
    <row r="428" spans="1:7">
      <c r="A428" s="405" t="s">
        <v>1051</v>
      </c>
      <c r="B428" s="405" t="s">
        <v>772</v>
      </c>
      <c r="C428" s="482" t="s">
        <v>83</v>
      </c>
      <c r="D428" s="482" t="s">
        <v>83</v>
      </c>
      <c r="E428" s="405"/>
      <c r="F428" s="447" t="s">
        <v>149</v>
      </c>
      <c r="G428" s="447" t="s">
        <v>149</v>
      </c>
    </row>
    <row r="429" spans="1:7">
      <c r="A429" s="405" t="s">
        <v>1052</v>
      </c>
      <c r="B429" s="405" t="s">
        <v>774</v>
      </c>
      <c r="C429" s="482" t="s">
        <v>83</v>
      </c>
      <c r="D429" s="482" t="s">
        <v>83</v>
      </c>
      <c r="E429" s="405"/>
      <c r="F429" s="447" t="s">
        <v>149</v>
      </c>
      <c r="G429" s="447" t="s">
        <v>149</v>
      </c>
    </row>
    <row r="430" spans="1:7">
      <c r="A430" s="405" t="s">
        <v>1053</v>
      </c>
      <c r="B430" s="405" t="s">
        <v>776</v>
      </c>
      <c r="C430" s="482" t="s">
        <v>83</v>
      </c>
      <c r="D430" s="482" t="s">
        <v>83</v>
      </c>
      <c r="E430" s="405"/>
      <c r="F430" s="447" t="s">
        <v>149</v>
      </c>
      <c r="G430" s="447" t="s">
        <v>149</v>
      </c>
    </row>
    <row r="431" spans="1:7">
      <c r="A431" s="405" t="s">
        <v>1054</v>
      </c>
      <c r="B431" s="405" t="s">
        <v>778</v>
      </c>
      <c r="C431" s="482" t="s">
        <v>83</v>
      </c>
      <c r="D431" s="482" t="s">
        <v>83</v>
      </c>
      <c r="E431" s="405"/>
      <c r="F431" s="447" t="s">
        <v>149</v>
      </c>
      <c r="G431" s="447" t="s">
        <v>149</v>
      </c>
    </row>
    <row r="432" spans="1:7">
      <c r="A432" s="405" t="s">
        <v>1055</v>
      </c>
      <c r="B432" s="405" t="s">
        <v>780</v>
      </c>
      <c r="C432" s="482" t="s">
        <v>83</v>
      </c>
      <c r="D432" s="482" t="s">
        <v>83</v>
      </c>
      <c r="E432" s="405"/>
      <c r="F432" s="447" t="s">
        <v>149</v>
      </c>
      <c r="G432" s="447" t="s">
        <v>149</v>
      </c>
    </row>
    <row r="433" spans="1:7">
      <c r="A433" s="405" t="s">
        <v>1056</v>
      </c>
      <c r="B433" s="405" t="s">
        <v>782</v>
      </c>
      <c r="C433" s="482" t="s">
        <v>83</v>
      </c>
      <c r="D433" s="482" t="s">
        <v>83</v>
      </c>
      <c r="E433" s="405"/>
      <c r="F433" s="447" t="s">
        <v>149</v>
      </c>
      <c r="G433" s="447" t="s">
        <v>149</v>
      </c>
    </row>
    <row r="434" spans="1:7">
      <c r="A434" s="405" t="s">
        <v>1057</v>
      </c>
      <c r="B434" s="449" t="s">
        <v>118</v>
      </c>
      <c r="C434" s="439">
        <v>0</v>
      </c>
      <c r="D434" s="502">
        <v>0</v>
      </c>
      <c r="E434" s="405"/>
      <c r="F434" s="482">
        <v>0</v>
      </c>
      <c r="G434" s="482">
        <v>0</v>
      </c>
    </row>
    <row r="435" spans="1:7">
      <c r="A435" s="405" t="s">
        <v>1058</v>
      </c>
      <c r="B435" s="451" t="s">
        <v>785</v>
      </c>
      <c r="C435" s="439"/>
      <c r="D435" s="502"/>
      <c r="E435" s="405"/>
      <c r="F435" s="447" t="s">
        <v>149</v>
      </c>
      <c r="G435" s="447" t="s">
        <v>149</v>
      </c>
    </row>
    <row r="436" spans="1:7">
      <c r="A436" s="405" t="s">
        <v>1059</v>
      </c>
      <c r="B436" s="451" t="s">
        <v>787</v>
      </c>
      <c r="C436" s="439"/>
      <c r="D436" s="502"/>
      <c r="E436" s="405"/>
      <c r="F436" s="447" t="s">
        <v>149</v>
      </c>
      <c r="G436" s="447" t="s">
        <v>149</v>
      </c>
    </row>
    <row r="437" spans="1:7">
      <c r="A437" s="405" t="s">
        <v>1060</v>
      </c>
      <c r="B437" s="451" t="s">
        <v>789</v>
      </c>
      <c r="C437" s="439"/>
      <c r="D437" s="502"/>
      <c r="E437" s="405"/>
      <c r="F437" s="447" t="s">
        <v>149</v>
      </c>
      <c r="G437" s="447" t="s">
        <v>149</v>
      </c>
    </row>
    <row r="438" spans="1:7">
      <c r="A438" s="405" t="s">
        <v>1061</v>
      </c>
      <c r="B438" s="451" t="s">
        <v>791</v>
      </c>
      <c r="C438" s="439"/>
      <c r="D438" s="502"/>
      <c r="E438" s="405"/>
      <c r="F438" s="447" t="s">
        <v>149</v>
      </c>
      <c r="G438" s="447" t="s">
        <v>149</v>
      </c>
    </row>
    <row r="439" spans="1:7">
      <c r="A439" s="405" t="s">
        <v>1062</v>
      </c>
      <c r="B439" s="451" t="s">
        <v>793</v>
      </c>
      <c r="C439" s="439"/>
      <c r="D439" s="502"/>
      <c r="E439" s="405"/>
      <c r="F439" s="447" t="s">
        <v>149</v>
      </c>
      <c r="G439" s="447" t="s">
        <v>149</v>
      </c>
    </row>
    <row r="440" spans="1:7">
      <c r="A440" s="405" t="s">
        <v>1063</v>
      </c>
      <c r="B440" s="451" t="s">
        <v>795</v>
      </c>
      <c r="C440" s="439"/>
      <c r="D440" s="502"/>
      <c r="E440" s="405"/>
      <c r="F440" s="447" t="s">
        <v>149</v>
      </c>
      <c r="G440" s="447" t="s">
        <v>149</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2.5122797927050505E-3</v>
      </c>
      <c r="D445" s="405"/>
      <c r="E445" s="405"/>
      <c r="F445" s="405"/>
    </row>
    <row r="446" spans="1:7">
      <c r="A446" s="405" t="s">
        <v>1071</v>
      </c>
      <c r="B446" s="428" t="s">
        <v>1072</v>
      </c>
      <c r="C446" s="482">
        <v>0.12795478764186238</v>
      </c>
      <c r="D446" s="405"/>
      <c r="E446" s="405"/>
      <c r="F446" s="405"/>
    </row>
    <row r="447" spans="1:7">
      <c r="A447" s="405" t="s">
        <v>1073</v>
      </c>
      <c r="B447" s="428" t="s">
        <v>1074</v>
      </c>
      <c r="C447" s="482">
        <v>1.3375064668445485E-2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6.6604790570595665E-2</v>
      </c>
      <c r="D455" s="405"/>
      <c r="E455" s="405"/>
      <c r="F455" s="405"/>
    </row>
    <row r="456" spans="1:6">
      <c r="A456" s="405" t="s">
        <v>1091</v>
      </c>
      <c r="B456" s="428" t="s">
        <v>1092</v>
      </c>
      <c r="C456" s="482">
        <v>0.48431068352357187</v>
      </c>
      <c r="D456" s="405"/>
      <c r="E456" s="405"/>
      <c r="F456" s="405"/>
    </row>
    <row r="457" spans="1:6">
      <c r="A457" s="405" t="s">
        <v>1093</v>
      </c>
      <c r="B457" s="428" t="s">
        <v>116</v>
      </c>
      <c r="C457" s="482">
        <v>0.30524239380281937</v>
      </c>
      <c r="D457" s="405"/>
      <c r="E457" s="405"/>
      <c r="F457" s="405"/>
    </row>
    <row r="458" spans="1:6">
      <c r="A458" s="405" t="s">
        <v>1094</v>
      </c>
      <c r="B458" s="451" t="s">
        <v>1095</v>
      </c>
      <c r="C458" s="482"/>
      <c r="D458" s="405"/>
      <c r="E458" s="405"/>
      <c r="F458" s="405"/>
    </row>
    <row r="459" spans="1:6">
      <c r="A459" s="405" t="s">
        <v>1096</v>
      </c>
      <c r="B459" s="451" t="s">
        <v>120</v>
      </c>
      <c r="C459" s="482"/>
      <c r="D459" s="405"/>
      <c r="E459" s="405"/>
      <c r="F459" s="405"/>
    </row>
    <row r="460" spans="1:6">
      <c r="A460" s="405" t="s">
        <v>1097</v>
      </c>
      <c r="B460" s="451" t="s">
        <v>120</v>
      </c>
      <c r="C460" s="482"/>
      <c r="D460" s="405"/>
      <c r="E460" s="405"/>
      <c r="F460" s="405"/>
    </row>
    <row r="461" spans="1:6">
      <c r="A461" s="405" t="s">
        <v>1098</v>
      </c>
      <c r="B461" s="451" t="s">
        <v>120</v>
      </c>
      <c r="C461" s="482"/>
      <c r="D461" s="405"/>
      <c r="E461" s="405"/>
      <c r="F461" s="405"/>
    </row>
    <row r="462" spans="1:6">
      <c r="A462" s="405" t="s">
        <v>1099</v>
      </c>
      <c r="B462" s="451" t="s">
        <v>120</v>
      </c>
      <c r="C462" s="482"/>
      <c r="D462" s="405"/>
      <c r="E462" s="405"/>
      <c r="F462" s="405"/>
    </row>
    <row r="463" spans="1:6">
      <c r="A463" s="405" t="s">
        <v>1100</v>
      </c>
      <c r="B463" s="451" t="s">
        <v>120</v>
      </c>
      <c r="C463" s="482"/>
      <c r="D463" s="405"/>
      <c r="E463" s="405"/>
      <c r="F463" s="405"/>
    </row>
    <row r="464" spans="1:6">
      <c r="A464" s="405" t="s">
        <v>1101</v>
      </c>
      <c r="B464" s="451" t="s">
        <v>120</v>
      </c>
      <c r="C464" s="482"/>
      <c r="D464" s="405"/>
      <c r="E464" s="405"/>
      <c r="F464" s="405"/>
    </row>
    <row r="465" spans="1:7">
      <c r="A465" s="405" t="s">
        <v>1102</v>
      </c>
      <c r="B465" s="451" t="s">
        <v>120</v>
      </c>
      <c r="C465" s="482"/>
      <c r="D465" s="405"/>
      <c r="E465" s="405"/>
      <c r="F465" s="405"/>
    </row>
    <row r="466" spans="1:7">
      <c r="A466" s="405" t="s">
        <v>1103</v>
      </c>
      <c r="B466" s="451" t="s">
        <v>120</v>
      </c>
      <c r="C466" s="482"/>
      <c r="D466" s="405"/>
      <c r="E466" s="405"/>
      <c r="F466" s="405"/>
    </row>
    <row r="467" spans="1:7">
      <c r="A467" s="405" t="s">
        <v>1104</v>
      </c>
      <c r="B467" s="451" t="s">
        <v>120</v>
      </c>
      <c r="C467" s="482"/>
      <c r="D467" s="405"/>
      <c r="E467" s="405"/>
      <c r="F467" s="405"/>
    </row>
    <row r="468" spans="1:7">
      <c r="A468" s="405" t="s">
        <v>1105</v>
      </c>
      <c r="B468" s="451" t="s">
        <v>120</v>
      </c>
      <c r="C468" s="482"/>
      <c r="D468" s="405"/>
      <c r="E468" s="405"/>
      <c r="F468" s="405"/>
    </row>
    <row r="469" spans="1:7">
      <c r="A469" s="405" t="s">
        <v>1106</v>
      </c>
      <c r="B469" s="451" t="s">
        <v>120</v>
      </c>
      <c r="C469" s="482"/>
      <c r="D469" s="405"/>
      <c r="E469" s="405"/>
      <c r="F469" s="405"/>
    </row>
    <row r="470" spans="1:7">
      <c r="A470" s="405" t="s">
        <v>1107</v>
      </c>
      <c r="B470" s="451" t="s">
        <v>120</v>
      </c>
      <c r="C470" s="482"/>
      <c r="D470" s="405"/>
      <c r="E470" s="405"/>
      <c r="F470" s="405"/>
    </row>
    <row r="471" spans="1:7">
      <c r="A471" s="405" t="s">
        <v>1108</v>
      </c>
      <c r="B471" s="451" t="s">
        <v>120</v>
      </c>
      <c r="C471" s="482"/>
      <c r="D471" s="405"/>
      <c r="E471" s="405"/>
      <c r="F471" s="405"/>
    </row>
    <row r="472" spans="1:7">
      <c r="A472" s="466"/>
      <c r="B472" s="466" t="s">
        <v>1109</v>
      </c>
      <c r="C472" s="436" t="s">
        <v>78</v>
      </c>
      <c r="D472" s="436" t="s">
        <v>1110</v>
      </c>
      <c r="E472" s="436"/>
      <c r="F472" s="436" t="s">
        <v>568</v>
      </c>
      <c r="G472" s="436" t="s">
        <v>1111</v>
      </c>
    </row>
    <row r="473" spans="1:7">
      <c r="A473" s="405" t="s">
        <v>1112</v>
      </c>
      <c r="B473" s="428" t="s">
        <v>744</v>
      </c>
      <c r="C473" s="439" t="s">
        <v>1008</v>
      </c>
      <c r="D473" s="502" t="s">
        <v>1008</v>
      </c>
      <c r="E473" s="424"/>
      <c r="F473" s="447" t="s">
        <v>149</v>
      </c>
      <c r="G473" s="447" t="s">
        <v>149</v>
      </c>
    </row>
    <row r="474" spans="1:7">
      <c r="A474" s="405" t="s">
        <v>1113</v>
      </c>
      <c r="B474" s="428" t="s">
        <v>744</v>
      </c>
      <c r="C474" s="439" t="s">
        <v>1008</v>
      </c>
      <c r="D474" s="502" t="s">
        <v>1008</v>
      </c>
      <c r="E474" s="424"/>
      <c r="F474" s="447" t="s">
        <v>149</v>
      </c>
      <c r="G474" s="447" t="s">
        <v>149</v>
      </c>
    </row>
    <row r="475" spans="1:7">
      <c r="A475" s="405" t="s">
        <v>1114</v>
      </c>
      <c r="B475" s="428" t="s">
        <v>744</v>
      </c>
      <c r="C475" s="439" t="s">
        <v>1008</v>
      </c>
      <c r="D475" s="502" t="s">
        <v>1008</v>
      </c>
      <c r="E475" s="424"/>
      <c r="F475" s="447" t="s">
        <v>149</v>
      </c>
      <c r="G475" s="447" t="s">
        <v>149</v>
      </c>
    </row>
    <row r="476" spans="1:7">
      <c r="A476" s="405" t="s">
        <v>1115</v>
      </c>
      <c r="B476" s="428" t="s">
        <v>744</v>
      </c>
      <c r="C476" s="439" t="s">
        <v>1008</v>
      </c>
      <c r="D476" s="502" t="s">
        <v>1008</v>
      </c>
      <c r="E476" s="424"/>
      <c r="F476" s="447" t="s">
        <v>149</v>
      </c>
      <c r="G476" s="447" t="s">
        <v>149</v>
      </c>
    </row>
    <row r="477" spans="1:7">
      <c r="A477" s="405" t="s">
        <v>1116</v>
      </c>
      <c r="B477" s="428" t="s">
        <v>744</v>
      </c>
      <c r="C477" s="439" t="s">
        <v>1008</v>
      </c>
      <c r="D477" s="502" t="s">
        <v>1008</v>
      </c>
      <c r="E477" s="424"/>
      <c r="F477" s="447" t="s">
        <v>149</v>
      </c>
      <c r="G477" s="447" t="s">
        <v>149</v>
      </c>
    </row>
    <row r="478" spans="1:7">
      <c r="A478" s="405" t="s">
        <v>1117</v>
      </c>
      <c r="B478" s="428" t="s">
        <v>744</v>
      </c>
      <c r="C478" s="439" t="s">
        <v>1008</v>
      </c>
      <c r="D478" s="502" t="s">
        <v>1008</v>
      </c>
      <c r="E478" s="424"/>
      <c r="F478" s="447" t="s">
        <v>149</v>
      </c>
      <c r="G478" s="447" t="s">
        <v>149</v>
      </c>
    </row>
    <row r="479" spans="1:7">
      <c r="A479" s="405" t="s">
        <v>1118</v>
      </c>
      <c r="B479" s="428" t="s">
        <v>744</v>
      </c>
      <c r="C479" s="439" t="s">
        <v>1008</v>
      </c>
      <c r="D479" s="502" t="s">
        <v>1008</v>
      </c>
      <c r="E479" s="424"/>
      <c r="F479" s="447" t="s">
        <v>149</v>
      </c>
      <c r="G479" s="447" t="s">
        <v>149</v>
      </c>
    </row>
    <row r="480" spans="1:7">
      <c r="A480" s="405" t="s">
        <v>1119</v>
      </c>
      <c r="B480" s="428" t="s">
        <v>744</v>
      </c>
      <c r="C480" s="439" t="s">
        <v>1008</v>
      </c>
      <c r="D480" s="502" t="s">
        <v>1008</v>
      </c>
      <c r="E480" s="424"/>
      <c r="F480" s="447" t="s">
        <v>149</v>
      </c>
      <c r="G480" s="447" t="s">
        <v>149</v>
      </c>
    </row>
    <row r="481" spans="1:7">
      <c r="A481" s="405" t="s">
        <v>1120</v>
      </c>
      <c r="B481" s="428" t="s">
        <v>744</v>
      </c>
      <c r="C481" s="439" t="s">
        <v>1008</v>
      </c>
      <c r="D481" s="502" t="s">
        <v>1008</v>
      </c>
      <c r="E481" s="424"/>
      <c r="F481" s="447" t="s">
        <v>149</v>
      </c>
      <c r="G481" s="447" t="s">
        <v>149</v>
      </c>
    </row>
    <row r="482" spans="1:7">
      <c r="A482" s="405" t="s">
        <v>1121</v>
      </c>
      <c r="B482" s="428" t="s">
        <v>744</v>
      </c>
      <c r="C482" s="439" t="s">
        <v>1008</v>
      </c>
      <c r="D482" s="502" t="s">
        <v>1008</v>
      </c>
      <c r="E482" s="424"/>
      <c r="F482" s="447" t="s">
        <v>149</v>
      </c>
      <c r="G482" s="447" t="s">
        <v>149</v>
      </c>
    </row>
    <row r="483" spans="1:7">
      <c r="A483" s="405" t="s">
        <v>1122</v>
      </c>
      <c r="B483" s="428" t="s">
        <v>744</v>
      </c>
      <c r="C483" s="439" t="s">
        <v>1008</v>
      </c>
      <c r="D483" s="502" t="s">
        <v>1008</v>
      </c>
      <c r="E483" s="424"/>
      <c r="F483" s="447" t="s">
        <v>149</v>
      </c>
      <c r="G483" s="447" t="s">
        <v>149</v>
      </c>
    </row>
    <row r="484" spans="1:7">
      <c r="A484" s="405" t="s">
        <v>1123</v>
      </c>
      <c r="B484" s="428" t="s">
        <v>744</v>
      </c>
      <c r="C484" s="439" t="s">
        <v>1008</v>
      </c>
      <c r="D484" s="502" t="s">
        <v>1008</v>
      </c>
      <c r="E484" s="424"/>
      <c r="F484" s="447" t="s">
        <v>149</v>
      </c>
      <c r="G484" s="447" t="s">
        <v>149</v>
      </c>
    </row>
    <row r="485" spans="1:7">
      <c r="A485" s="405" t="s">
        <v>1124</v>
      </c>
      <c r="B485" s="428" t="s">
        <v>744</v>
      </c>
      <c r="C485" s="439" t="s">
        <v>1008</v>
      </c>
      <c r="D485" s="502" t="s">
        <v>1008</v>
      </c>
      <c r="E485" s="424"/>
      <c r="F485" s="447" t="s">
        <v>149</v>
      </c>
      <c r="G485" s="447" t="s">
        <v>149</v>
      </c>
    </row>
    <row r="486" spans="1:7">
      <c r="A486" s="405" t="s">
        <v>1125</v>
      </c>
      <c r="B486" s="428" t="s">
        <v>744</v>
      </c>
      <c r="C486" s="439" t="s">
        <v>1008</v>
      </c>
      <c r="D486" s="502" t="s">
        <v>1008</v>
      </c>
      <c r="E486" s="424"/>
      <c r="F486" s="447" t="s">
        <v>149</v>
      </c>
      <c r="G486" s="447" t="s">
        <v>149</v>
      </c>
    </row>
    <row r="487" spans="1:7">
      <c r="A487" s="405" t="s">
        <v>1126</v>
      </c>
      <c r="B487" s="428" t="s">
        <v>744</v>
      </c>
      <c r="C487" s="439" t="s">
        <v>1008</v>
      </c>
      <c r="D487" s="502" t="s">
        <v>1008</v>
      </c>
      <c r="E487" s="424"/>
      <c r="F487" s="447" t="s">
        <v>149</v>
      </c>
      <c r="G487" s="447" t="s">
        <v>149</v>
      </c>
    </row>
    <row r="488" spans="1:7">
      <c r="A488" s="405" t="s">
        <v>1127</v>
      </c>
      <c r="B488" s="428" t="s">
        <v>744</v>
      </c>
      <c r="C488" s="439" t="s">
        <v>1008</v>
      </c>
      <c r="D488" s="502" t="s">
        <v>1008</v>
      </c>
      <c r="E488" s="424"/>
      <c r="F488" s="447" t="s">
        <v>149</v>
      </c>
      <c r="G488" s="447" t="s">
        <v>149</v>
      </c>
    </row>
    <row r="489" spans="1:7">
      <c r="A489" s="405" t="s">
        <v>1128</v>
      </c>
      <c r="B489" s="428" t="s">
        <v>744</v>
      </c>
      <c r="C489" s="439" t="s">
        <v>1008</v>
      </c>
      <c r="D489" s="502" t="s">
        <v>1008</v>
      </c>
      <c r="E489" s="424"/>
      <c r="F489" s="447" t="s">
        <v>149</v>
      </c>
      <c r="G489" s="447" t="s">
        <v>149</v>
      </c>
    </row>
    <row r="490" spans="1:7">
      <c r="A490" s="405" t="s">
        <v>1129</v>
      </c>
      <c r="B490" s="428" t="s">
        <v>878</v>
      </c>
      <c r="C490" s="439" t="s">
        <v>1008</v>
      </c>
      <c r="D490" s="502" t="s">
        <v>1008</v>
      </c>
      <c r="E490" s="424"/>
      <c r="F490" s="447" t="s">
        <v>149</v>
      </c>
      <c r="G490" s="447" t="s">
        <v>149</v>
      </c>
    </row>
    <row r="491" spans="1:7">
      <c r="A491" s="405" t="s">
        <v>1130</v>
      </c>
      <c r="B491" s="428" t="s">
        <v>118</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78</v>
      </c>
      <c r="D495" s="436" t="s">
        <v>1110</v>
      </c>
      <c r="E495" s="436"/>
      <c r="F495" s="436" t="s">
        <v>568</v>
      </c>
      <c r="G495" s="436" t="s">
        <v>1111</v>
      </c>
    </row>
    <row r="496" spans="1:7">
      <c r="A496" s="405" t="s">
        <v>1135</v>
      </c>
      <c r="B496" s="428" t="s">
        <v>744</v>
      </c>
      <c r="C496" s="439" t="s">
        <v>1008</v>
      </c>
      <c r="D496" s="502" t="s">
        <v>1008</v>
      </c>
      <c r="E496" s="424"/>
      <c r="F496" s="447" t="s">
        <v>149</v>
      </c>
      <c r="G496" s="447" t="s">
        <v>149</v>
      </c>
    </row>
    <row r="497" spans="1:7">
      <c r="A497" s="405" t="s">
        <v>1136</v>
      </c>
      <c r="B497" s="428" t="s">
        <v>744</v>
      </c>
      <c r="C497" s="439" t="s">
        <v>1008</v>
      </c>
      <c r="D497" s="502" t="s">
        <v>1008</v>
      </c>
      <c r="E497" s="424"/>
      <c r="F497" s="447" t="s">
        <v>149</v>
      </c>
      <c r="G497" s="447" t="s">
        <v>149</v>
      </c>
    </row>
    <row r="498" spans="1:7">
      <c r="A498" s="405" t="s">
        <v>1137</v>
      </c>
      <c r="B498" s="428" t="s">
        <v>744</v>
      </c>
      <c r="C498" s="439" t="s">
        <v>1008</v>
      </c>
      <c r="D498" s="502" t="s">
        <v>1008</v>
      </c>
      <c r="E498" s="424"/>
      <c r="F498" s="447" t="s">
        <v>149</v>
      </c>
      <c r="G498" s="447" t="s">
        <v>149</v>
      </c>
    </row>
    <row r="499" spans="1:7">
      <c r="A499" s="405" t="s">
        <v>1138</v>
      </c>
      <c r="B499" s="428" t="s">
        <v>744</v>
      </c>
      <c r="C499" s="439" t="s">
        <v>1008</v>
      </c>
      <c r="D499" s="502" t="s">
        <v>1008</v>
      </c>
      <c r="E499" s="424"/>
      <c r="F499" s="447" t="s">
        <v>149</v>
      </c>
      <c r="G499" s="447" t="s">
        <v>149</v>
      </c>
    </row>
    <row r="500" spans="1:7">
      <c r="A500" s="405" t="s">
        <v>1139</v>
      </c>
      <c r="B500" s="428" t="s">
        <v>744</v>
      </c>
      <c r="C500" s="439" t="s">
        <v>1008</v>
      </c>
      <c r="D500" s="502" t="s">
        <v>1008</v>
      </c>
      <c r="E500" s="424"/>
      <c r="F500" s="447" t="s">
        <v>149</v>
      </c>
      <c r="G500" s="447" t="s">
        <v>149</v>
      </c>
    </row>
    <row r="501" spans="1:7">
      <c r="A501" s="405" t="s">
        <v>1140</v>
      </c>
      <c r="B501" s="428" t="s">
        <v>744</v>
      </c>
      <c r="C501" s="439" t="s">
        <v>1008</v>
      </c>
      <c r="D501" s="502" t="s">
        <v>1008</v>
      </c>
      <c r="E501" s="424"/>
      <c r="F501" s="447" t="s">
        <v>149</v>
      </c>
      <c r="G501" s="447" t="s">
        <v>149</v>
      </c>
    </row>
    <row r="502" spans="1:7">
      <c r="A502" s="405" t="s">
        <v>1141</v>
      </c>
      <c r="B502" s="428" t="s">
        <v>744</v>
      </c>
      <c r="C502" s="439" t="s">
        <v>1008</v>
      </c>
      <c r="D502" s="502" t="s">
        <v>1008</v>
      </c>
      <c r="E502" s="424"/>
      <c r="F502" s="447" t="s">
        <v>149</v>
      </c>
      <c r="G502" s="447" t="s">
        <v>149</v>
      </c>
    </row>
    <row r="503" spans="1:7">
      <c r="A503" s="405" t="s">
        <v>1142</v>
      </c>
      <c r="B503" s="428" t="s">
        <v>744</v>
      </c>
      <c r="C503" s="439" t="s">
        <v>1008</v>
      </c>
      <c r="D503" s="502" t="s">
        <v>1008</v>
      </c>
      <c r="E503" s="424"/>
      <c r="F503" s="447" t="s">
        <v>149</v>
      </c>
      <c r="G503" s="447" t="s">
        <v>149</v>
      </c>
    </row>
    <row r="504" spans="1:7">
      <c r="A504" s="405" t="s">
        <v>1143</v>
      </c>
      <c r="B504" s="428" t="s">
        <v>744</v>
      </c>
      <c r="C504" s="439" t="s">
        <v>1008</v>
      </c>
      <c r="D504" s="502" t="s">
        <v>1008</v>
      </c>
      <c r="E504" s="424"/>
      <c r="F504" s="447" t="s">
        <v>149</v>
      </c>
      <c r="G504" s="447" t="s">
        <v>149</v>
      </c>
    </row>
    <row r="505" spans="1:7">
      <c r="A505" s="405" t="s">
        <v>1144</v>
      </c>
      <c r="B505" s="428" t="s">
        <v>744</v>
      </c>
      <c r="C505" s="439" t="s">
        <v>1008</v>
      </c>
      <c r="D505" s="502" t="s">
        <v>1008</v>
      </c>
      <c r="E505" s="424"/>
      <c r="F505" s="447" t="s">
        <v>149</v>
      </c>
      <c r="G505" s="447" t="s">
        <v>149</v>
      </c>
    </row>
    <row r="506" spans="1:7">
      <c r="A506" s="405" t="s">
        <v>1145</v>
      </c>
      <c r="B506" s="428" t="s">
        <v>744</v>
      </c>
      <c r="C506" s="439" t="s">
        <v>1008</v>
      </c>
      <c r="D506" s="502" t="s">
        <v>1008</v>
      </c>
      <c r="E506" s="424"/>
      <c r="F506" s="447" t="s">
        <v>149</v>
      </c>
      <c r="G506" s="447" t="s">
        <v>149</v>
      </c>
    </row>
    <row r="507" spans="1:7">
      <c r="A507" s="405" t="s">
        <v>1146</v>
      </c>
      <c r="B507" s="428" t="s">
        <v>744</v>
      </c>
      <c r="C507" s="439" t="s">
        <v>1008</v>
      </c>
      <c r="D507" s="502" t="s">
        <v>1008</v>
      </c>
      <c r="E507" s="424"/>
      <c r="F507" s="447" t="s">
        <v>149</v>
      </c>
      <c r="G507" s="447" t="s">
        <v>149</v>
      </c>
    </row>
    <row r="508" spans="1:7">
      <c r="A508" s="405" t="s">
        <v>1147</v>
      </c>
      <c r="B508" s="428" t="s">
        <v>744</v>
      </c>
      <c r="C508" s="439" t="s">
        <v>1008</v>
      </c>
      <c r="D508" s="502" t="s">
        <v>1008</v>
      </c>
      <c r="E508" s="424"/>
      <c r="F508" s="447" t="s">
        <v>149</v>
      </c>
      <c r="G508" s="447" t="s">
        <v>149</v>
      </c>
    </row>
    <row r="509" spans="1:7">
      <c r="A509" s="405" t="s">
        <v>1148</v>
      </c>
      <c r="B509" s="428" t="s">
        <v>744</v>
      </c>
      <c r="C509" s="439" t="s">
        <v>1008</v>
      </c>
      <c r="D509" s="502" t="s">
        <v>1008</v>
      </c>
      <c r="E509" s="424"/>
      <c r="F509" s="447" t="s">
        <v>149</v>
      </c>
      <c r="G509" s="447" t="s">
        <v>149</v>
      </c>
    </row>
    <row r="510" spans="1:7">
      <c r="A510" s="405" t="s">
        <v>1149</v>
      </c>
      <c r="B510" s="428" t="s">
        <v>744</v>
      </c>
      <c r="C510" s="439" t="s">
        <v>1008</v>
      </c>
      <c r="D510" s="502" t="s">
        <v>1008</v>
      </c>
      <c r="E510" s="424"/>
      <c r="F510" s="447" t="s">
        <v>149</v>
      </c>
      <c r="G510" s="447" t="s">
        <v>149</v>
      </c>
    </row>
    <row r="511" spans="1:7">
      <c r="A511" s="405" t="s">
        <v>1150</v>
      </c>
      <c r="B511" s="428" t="s">
        <v>744</v>
      </c>
      <c r="C511" s="439" t="s">
        <v>1008</v>
      </c>
      <c r="D511" s="502" t="s">
        <v>1008</v>
      </c>
      <c r="E511" s="424"/>
      <c r="F511" s="447" t="s">
        <v>149</v>
      </c>
      <c r="G511" s="447" t="s">
        <v>149</v>
      </c>
    </row>
    <row r="512" spans="1:7">
      <c r="A512" s="405" t="s">
        <v>1151</v>
      </c>
      <c r="B512" s="428" t="s">
        <v>744</v>
      </c>
      <c r="C512" s="439" t="s">
        <v>1008</v>
      </c>
      <c r="D512" s="502" t="s">
        <v>1008</v>
      </c>
      <c r="E512" s="424"/>
      <c r="F512" s="447" t="s">
        <v>149</v>
      </c>
      <c r="G512" s="447" t="s">
        <v>149</v>
      </c>
    </row>
    <row r="513" spans="1:7">
      <c r="A513" s="405" t="s">
        <v>1152</v>
      </c>
      <c r="B513" s="428" t="s">
        <v>878</v>
      </c>
      <c r="C513" s="439" t="s">
        <v>1008</v>
      </c>
      <c r="D513" s="502" t="s">
        <v>1008</v>
      </c>
      <c r="E513" s="424"/>
      <c r="F513" s="447" t="s">
        <v>149</v>
      </c>
      <c r="G513" s="447" t="s">
        <v>149</v>
      </c>
    </row>
    <row r="514" spans="1:7">
      <c r="A514" s="405" t="s">
        <v>1153</v>
      </c>
      <c r="B514" s="428" t="s">
        <v>118</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78</v>
      </c>
      <c r="D518" s="436" t="s">
        <v>1110</v>
      </c>
      <c r="E518" s="436"/>
      <c r="F518" s="436" t="s">
        <v>568</v>
      </c>
      <c r="G518" s="436" t="s">
        <v>1111</v>
      </c>
    </row>
    <row r="519" spans="1:7">
      <c r="A519" s="405" t="s">
        <v>1158</v>
      </c>
      <c r="B519" s="428" t="s">
        <v>908</v>
      </c>
      <c r="C519" s="439" t="s">
        <v>1008</v>
      </c>
      <c r="D519" s="502" t="s">
        <v>1008</v>
      </c>
      <c r="E519" s="424"/>
      <c r="F519" s="447" t="s">
        <v>149</v>
      </c>
      <c r="G519" s="447" t="s">
        <v>149</v>
      </c>
    </row>
    <row r="520" spans="1:7">
      <c r="A520" s="405" t="s">
        <v>1159</v>
      </c>
      <c r="B520" s="428" t="s">
        <v>910</v>
      </c>
      <c r="C520" s="439" t="s">
        <v>1008</v>
      </c>
      <c r="D520" s="502" t="s">
        <v>1008</v>
      </c>
      <c r="E520" s="424"/>
      <c r="F520" s="447" t="s">
        <v>149</v>
      </c>
      <c r="G520" s="447" t="s">
        <v>149</v>
      </c>
    </row>
    <row r="521" spans="1:7">
      <c r="A521" s="405" t="s">
        <v>1160</v>
      </c>
      <c r="B521" s="428" t="s">
        <v>912</v>
      </c>
      <c r="C521" s="439" t="s">
        <v>1008</v>
      </c>
      <c r="D521" s="502" t="s">
        <v>1008</v>
      </c>
      <c r="E521" s="424"/>
      <c r="F521" s="447" t="s">
        <v>149</v>
      </c>
      <c r="G521" s="447" t="s">
        <v>149</v>
      </c>
    </row>
    <row r="522" spans="1:7">
      <c r="A522" s="405" t="s">
        <v>1161</v>
      </c>
      <c r="B522" s="428" t="s">
        <v>914</v>
      </c>
      <c r="C522" s="439" t="s">
        <v>1008</v>
      </c>
      <c r="D522" s="502" t="s">
        <v>1008</v>
      </c>
      <c r="E522" s="424"/>
      <c r="F522" s="447" t="s">
        <v>149</v>
      </c>
      <c r="G522" s="447" t="s">
        <v>149</v>
      </c>
    </row>
    <row r="523" spans="1:7">
      <c r="A523" s="405" t="s">
        <v>1162</v>
      </c>
      <c r="B523" s="428" t="s">
        <v>916</v>
      </c>
      <c r="C523" s="439" t="s">
        <v>1008</v>
      </c>
      <c r="D523" s="502" t="s">
        <v>1008</v>
      </c>
      <c r="E523" s="424"/>
      <c r="F523" s="447" t="s">
        <v>149</v>
      </c>
      <c r="G523" s="447" t="s">
        <v>149</v>
      </c>
    </row>
    <row r="524" spans="1:7">
      <c r="A524" s="405" t="s">
        <v>1163</v>
      </c>
      <c r="B524" s="428" t="s">
        <v>918</v>
      </c>
      <c r="C524" s="439" t="s">
        <v>1008</v>
      </c>
      <c r="D524" s="502" t="s">
        <v>1008</v>
      </c>
      <c r="E524" s="424"/>
      <c r="F524" s="447" t="s">
        <v>149</v>
      </c>
      <c r="G524" s="447" t="s">
        <v>149</v>
      </c>
    </row>
    <row r="525" spans="1:7">
      <c r="A525" s="405" t="s">
        <v>1164</v>
      </c>
      <c r="B525" s="428" t="s">
        <v>920</v>
      </c>
      <c r="C525" s="439" t="s">
        <v>1008</v>
      </c>
      <c r="D525" s="502" t="s">
        <v>1008</v>
      </c>
      <c r="E525" s="424"/>
      <c r="F525" s="447" t="s">
        <v>149</v>
      </c>
      <c r="G525" s="447" t="s">
        <v>149</v>
      </c>
    </row>
    <row r="526" spans="1:7">
      <c r="A526" s="405" t="s">
        <v>1165</v>
      </c>
      <c r="B526" s="428" t="s">
        <v>922</v>
      </c>
      <c r="C526" s="439" t="s">
        <v>1008</v>
      </c>
      <c r="D526" s="502" t="s">
        <v>1008</v>
      </c>
      <c r="E526" s="424"/>
      <c r="F526" s="447" t="s">
        <v>149</v>
      </c>
      <c r="G526" s="447" t="s">
        <v>149</v>
      </c>
    </row>
    <row r="527" spans="1:7">
      <c r="A527" s="405" t="s">
        <v>1166</v>
      </c>
      <c r="B527" s="428" t="s">
        <v>924</v>
      </c>
      <c r="C527" s="439" t="s">
        <v>1008</v>
      </c>
      <c r="D527" s="502" t="s">
        <v>1008</v>
      </c>
      <c r="E527" s="424"/>
      <c r="F527" s="447" t="s">
        <v>149</v>
      </c>
      <c r="G527" s="447" t="s">
        <v>149</v>
      </c>
    </row>
    <row r="528" spans="1:7">
      <c r="A528" s="405" t="s">
        <v>1167</v>
      </c>
      <c r="B528" s="405" t="s">
        <v>878</v>
      </c>
      <c r="C528" s="439" t="s">
        <v>1008</v>
      </c>
      <c r="D528" s="502" t="s">
        <v>1008</v>
      </c>
      <c r="E528" s="424"/>
      <c r="F528" s="447" t="s">
        <v>149</v>
      </c>
      <c r="G528" s="447" t="s">
        <v>149</v>
      </c>
    </row>
    <row r="529" spans="1:7">
      <c r="A529" s="405" t="s">
        <v>1168</v>
      </c>
      <c r="B529" s="428" t="s">
        <v>118</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78</v>
      </c>
      <c r="D531" s="436" t="s">
        <v>858</v>
      </c>
      <c r="E531" s="436"/>
      <c r="F531" s="436" t="s">
        <v>567</v>
      </c>
      <c r="G531" s="436" t="s">
        <v>1111</v>
      </c>
    </row>
    <row r="532" spans="1:7">
      <c r="A532" s="405" t="s">
        <v>1171</v>
      </c>
      <c r="B532" s="428" t="s">
        <v>947</v>
      </c>
      <c r="C532" s="439" t="s">
        <v>1008</v>
      </c>
      <c r="D532" s="502" t="s">
        <v>1008</v>
      </c>
      <c r="E532" s="424"/>
      <c r="F532" s="447" t="s">
        <v>149</v>
      </c>
      <c r="G532" s="447" t="s">
        <v>149</v>
      </c>
    </row>
    <row r="533" spans="1:7">
      <c r="A533" s="405" t="s">
        <v>1172</v>
      </c>
      <c r="B533" s="505" t="s">
        <v>1173</v>
      </c>
      <c r="C533" s="439" t="s">
        <v>1008</v>
      </c>
      <c r="D533" s="502" t="s">
        <v>1008</v>
      </c>
      <c r="E533" s="424"/>
      <c r="F533" s="447" t="s">
        <v>149</v>
      </c>
      <c r="G533" s="447" t="s">
        <v>149</v>
      </c>
    </row>
    <row r="534" spans="1:7">
      <c r="A534" s="405" t="s">
        <v>1174</v>
      </c>
      <c r="B534" s="428" t="s">
        <v>942</v>
      </c>
      <c r="C534" s="439" t="s">
        <v>1008</v>
      </c>
      <c r="D534" s="502" t="s">
        <v>1008</v>
      </c>
      <c r="E534" s="424"/>
      <c r="F534" s="447" t="s">
        <v>149</v>
      </c>
      <c r="G534" s="447" t="s">
        <v>149</v>
      </c>
    </row>
    <row r="535" spans="1:7">
      <c r="A535" s="405" t="s">
        <v>1175</v>
      </c>
      <c r="B535" s="405" t="s">
        <v>878</v>
      </c>
      <c r="C535" s="439" t="s">
        <v>1008</v>
      </c>
      <c r="D535" s="502" t="s">
        <v>1008</v>
      </c>
      <c r="E535" s="424"/>
      <c r="F535" s="447" t="s">
        <v>149</v>
      </c>
      <c r="G535" s="447" t="s">
        <v>149</v>
      </c>
    </row>
    <row r="536" spans="1:7">
      <c r="A536" s="405" t="s">
        <v>1176</v>
      </c>
      <c r="B536" s="428" t="s">
        <v>118</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95 F187:G195 C197:D197 F197:G197 C200:D207 B209:D217 F209:G217 B225:C234 B239:C244 F236:G244 D236:D244 C372:D372 D219:D234 F219:G234 C219:C224 C236:C238" name="Mortgage Asset IV"/>
    <protectedRange sqref="C3 B16:D26 F16:F26 B122:B127 B37:B42 B88:D97 B29:D34 F88:F97 C12 C28:D28 F28:F34 C36:D42 F36:F42 C55:D55 C58:F87 C56:E57 C54:E54 C45:F53 F55"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54 F56: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24"/>
  <sheetViews>
    <sheetView workbookViewId="0">
      <selection activeCell="E60" sqref="E60"/>
    </sheetView>
  </sheetViews>
  <sheetFormatPr baseColWidth="10" defaultRowHeight="12.75"/>
  <cols>
    <col min="1" max="1" width="14.42578125" bestFit="1" customWidth="1"/>
  </cols>
  <sheetData>
    <row r="1" spans="1:1">
      <c r="A1" t="s">
        <v>4652</v>
      </c>
    </row>
    <row r="2" spans="1:1">
      <c r="A2" t="s">
        <v>4653</v>
      </c>
    </row>
    <row r="3" spans="1:1">
      <c r="A3" t="s">
        <v>4654</v>
      </c>
    </row>
    <row r="4" spans="1:1">
      <c r="A4" t="s">
        <v>4655</v>
      </c>
    </row>
    <row r="5" spans="1:1">
      <c r="A5" t="s">
        <v>4656</v>
      </c>
    </row>
    <row r="6" spans="1:1">
      <c r="A6" t="s">
        <v>4657</v>
      </c>
    </row>
    <row r="7" spans="1:1">
      <c r="A7" t="s">
        <v>4658</v>
      </c>
    </row>
    <row r="8" spans="1:1">
      <c r="A8" t="s">
        <v>4659</v>
      </c>
    </row>
    <row r="9" spans="1:1">
      <c r="A9" t="s">
        <v>4660</v>
      </c>
    </row>
    <row r="10" spans="1:1">
      <c r="A10" t="s">
        <v>4661</v>
      </c>
    </row>
    <row r="11" spans="1:1">
      <c r="A11" t="s">
        <v>4662</v>
      </c>
    </row>
    <row r="12" spans="1:1">
      <c r="A12" t="s">
        <v>4663</v>
      </c>
    </row>
    <row r="13" spans="1:1">
      <c r="A13" t="s">
        <v>4664</v>
      </c>
    </row>
    <row r="14" spans="1:1">
      <c r="A14" t="s">
        <v>4665</v>
      </c>
    </row>
    <row r="15" spans="1:1">
      <c r="A15" t="s">
        <v>4666</v>
      </c>
    </row>
    <row r="16" spans="1:1">
      <c r="A16" t="s">
        <v>4667</v>
      </c>
    </row>
    <row r="17" spans="1:1">
      <c r="A17" t="s">
        <v>4668</v>
      </c>
    </row>
    <row r="18" spans="1:1">
      <c r="A18" t="s">
        <v>4669</v>
      </c>
    </row>
    <row r="19" spans="1:1">
      <c r="A19" t="s">
        <v>4670</v>
      </c>
    </row>
    <row r="20" spans="1:1">
      <c r="A20" t="s">
        <v>4671</v>
      </c>
    </row>
    <row r="21" spans="1:1">
      <c r="A21" t="s">
        <v>4672</v>
      </c>
    </row>
    <row r="22" spans="1:1">
      <c r="A22" t="s">
        <v>4673</v>
      </c>
    </row>
    <row r="23" spans="1:1">
      <c r="A23" t="s">
        <v>4674</v>
      </c>
    </row>
    <row r="24" spans="1:1">
      <c r="A24" t="s">
        <v>4675</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35" t="s">
        <v>1602</v>
      </c>
      <c r="B1" s="535"/>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36" t="s">
        <v>2996</v>
      </c>
      <c r="E901" s="537"/>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36" t="s">
        <v>3038</v>
      </c>
      <c r="E948" s="538"/>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36" t="s">
        <v>3067</v>
      </c>
      <c r="E964" s="538"/>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3" t="s">
        <v>3082</v>
      </c>
      <c r="E973" s="534"/>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2" t="s">
        <v>4551</v>
      </c>
      <c r="D1845" s="532"/>
      <c r="E1845" s="532"/>
      <c r="F1845" s="532"/>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2.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I s S a n d b o x E m b e d d e d " > < C u s t o m C o n t e n t > < ! [ C D A T A [ y e s ] ] > < / 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2.xml>��< ? x m l   v e r s i o n = " 1 . 0 "   e n c o d i n g = " U T F - 1 6 " ? > < G e m i n i   x m l n s = " h t t p : / / g e m i n i / p i v o t c u s t o m i z a t i o n / C l i e n t W i n d o w X M L " > < C u s t o m C o n t e n t > < ! [ C D A T A [ P U B L I C _ S E C T O R _ L O A N _ 4 f 9 0 7 e 3 9 - 7 a c 1 - 4 7 d 5 - 8 c 0 0 - e 5 0 4 c 0 e 3 c f e 6 ] ] > < / 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L i n k e d T a b l e U p d a t e M o d e " > < C u s t o m C o n t e n t > < ! [ C D A T A [ T r u e ] ] > < / C u s t o m C o n t e n t > < / G e m i n i > 
</file>

<file path=customXml/item22.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3.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S a n d b o x N o n E m p t y " > < C u s t o m C o n t e n t > < ! [ C D A T A [ 1 ] ] > < / C u s t o m C o n t e n t > < / G e m i n i > 
</file>

<file path=customXml/item25.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6.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7.xml><?xml version="1.0" encoding="utf-8"?>
<p:properties xmlns:p="http://schemas.microsoft.com/office/2006/metadata/properties" xmlns:xsi="http://www.w3.org/2001/XMLSchema-instance" xmlns:pc="http://schemas.microsoft.com/office/infopath/2007/PartnerControls">
  <documentManagement/>
</p:properties>
</file>

<file path=customXml/item28.xml>��< ? x m l   v e r s i o n = " 1 . 0 "   e n c o d i n g = " U T F - 1 6 " ? > < G e m i n i   x m l n s = " h t t p : / / g e m i n i / p i v o t c u s t o m i z a t i o n / P o w e r P i v o t V e r s i o n " > < C u s t o m C o n t e n t > < ! [ C D A T A [ 2 0 1 5 . 1 3 0 . 1 6 0 5 . 9 1 3 ] ] > < / C u s t o m C o n t e n t > < / G e m i n i > 
</file>

<file path=customXml/item3.xml>��< ? x m l   v e r s i o n = " 1 . 0 "   e n c o d i n g = " U T F - 1 6 " ? > < G e m i n i   x m l n s = " h t t p : / / g e m i n i / p i v o t c u s t o m i z a t i o n / S h o w H i d d e n " > < C u s t o m C o n t e n t > < ! [ C D A T A [ T r u e ] ] > < / C u s t o m C o n t e n t > < / G e m i n i > 
</file>

<file path=customXml/item4.xml>��< ? x m l   v e r s i o n = " 1 . 0 "   e n c o d i n g = " u t f - 1 6 " ? > < D a t a M a s h u p   s q m i d = " 6 7 6 2 b 7 4 3 - 3 5 6 6 - 4 a 1 d - 9 3 e 9 - 6 6 d f 1 6 d b 3 f 8 1 "   x m l n s = " h t t p : / / s c h e m a s . m i c r o s o f t . c o m / D a t a M a s h u p " > A A A A A B Q D A A B Q S w M E F A A C A A g A Z X a i 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Z X a i 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2 o l g o i k e 4 D g A A A B E A A A A T A B w A R m 9 y b X V s Y X M v U 2 V j d G l v b j E u b S C i G A A o o B Q A A A A A A A A A A A A A A A A A A A A A A A A A A A A r T k 0 u y c z P U w i G 0 I b W A F B L A Q I t A B Q A A g A I A G V 2 o l h P R L 5 0 p A A A A P Y A A A A S A A A A A A A A A A A A A A A A A A A A A A B D b 2 5 m a W c v U G F j a 2 F n Z S 5 4 b W x Q S w E C L Q A U A A I A C A B l d q J Y D 8 r p q 6 Q A A A D p A A A A E w A A A A A A A A A A A A A A A A D w A A A A W 0 N v b n R l b n R f V H l w Z X N d L n h t b F B L A Q I t A B Q A A g A I A G V 2 o l g o i k e 4 D g A A A B E A A A A T A A A A A A A A A A A A A A A A A O E B A A B G b 3 J t d W x h c y 9 T Z W N 0 a W 9 u M S 5 t U E s F B g A A A A A D A A M A w g A A A D w C A A A A A E U 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T 3 J n Y W 5 p e m F 0 a W 9 u Y W w 8 L 1 d v c m t i b 2 9 r R 3 J v d X B U e X B l 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B Z / h q X 6 / d L u 2 B h L x E X u 0 E A A A A A A g A A A A A A A 2 Y A A M A A A A A Q A A A A i p Z m M g m B V I r 7 G M t C z 3 H 6 I Q A A A A A E g A A A o A A A A B A A A A B Y m g P x 7 w m K 4 d f l C O c n D j P F U A A A A M 6 l u T H r x y j X N m Q p e K Z o j 5 M 8 B X d W H z U j 4 7 5 U U B F C 3 b c g n Q R 6 I + 6 4 k f 1 1 i 8 q M n Z G h J j X J U 3 v 3 L C c H n N d 9 C G G U y h d / j J G D b e / D j q D a 4 Q Y Y j a 4 P F A A A A O e s x k I m k 6 s 3 5 H L S S 2 b t Y 7 R R t d 7 w < / D a t a M a s h u p > 
</file>

<file path=customXml/item5.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6.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0.xml><?xml version="1.0" encoding="utf-8"?>
<ds:datastoreItem xmlns:ds="http://schemas.openxmlformats.org/officeDocument/2006/customXml" ds:itemID="{DA729D57-B264-40F8-845F-AF40B3141F21}">
  <ds:schemaRefs/>
</ds:datastoreItem>
</file>

<file path=customXml/itemProps11.xml><?xml version="1.0" encoding="utf-8"?>
<ds:datastoreItem xmlns:ds="http://schemas.openxmlformats.org/officeDocument/2006/customXml" ds:itemID="{84ADE108-A0CE-4DDF-B4B4-1762439A09B3}">
  <ds:schemaRefs/>
</ds:datastoreItem>
</file>

<file path=customXml/itemProps12.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13.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4.xml><?xml version="1.0" encoding="utf-8"?>
<ds:datastoreItem xmlns:ds="http://schemas.openxmlformats.org/officeDocument/2006/customXml" ds:itemID="{1EF7387B-28D3-4651-A896-FAA90B726915}">
  <ds:schemaRefs/>
</ds:datastoreItem>
</file>

<file path=customXml/itemProps15.xml><?xml version="1.0" encoding="utf-8"?>
<ds:datastoreItem xmlns:ds="http://schemas.openxmlformats.org/officeDocument/2006/customXml" ds:itemID="{7A04B3B1-7F11-4C1A-9359-516680FC03DD}">
  <ds:schemaRefs/>
</ds:datastoreItem>
</file>

<file path=customXml/itemProps16.xml><?xml version="1.0" encoding="utf-8"?>
<ds:datastoreItem xmlns:ds="http://schemas.openxmlformats.org/officeDocument/2006/customXml" ds:itemID="{CEB721B2-7D35-4D2B-9EB1-563286F97DF2}">
  <ds:schemaRefs/>
</ds:datastoreItem>
</file>

<file path=customXml/itemProps17.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18.xml><?xml version="1.0" encoding="utf-8"?>
<ds:datastoreItem xmlns:ds="http://schemas.openxmlformats.org/officeDocument/2006/customXml" ds:itemID="{F172B6D7-D18D-4A11-BB8A-2EA249CBFAB7}">
  <ds:schemaRefs/>
</ds:datastoreItem>
</file>

<file path=customXml/itemProps19.xml><?xml version="1.0" encoding="utf-8"?>
<ds:datastoreItem xmlns:ds="http://schemas.openxmlformats.org/officeDocument/2006/customXml" ds:itemID="{38FF9CA1-04FC-4899-A85A-0CD3A5C6A76A}">
  <ds:schemaRefs/>
</ds:datastoreItem>
</file>

<file path=customXml/itemProps2.xml><?xml version="1.0" encoding="utf-8"?>
<ds:datastoreItem xmlns:ds="http://schemas.openxmlformats.org/officeDocument/2006/customXml" ds:itemID="{9BAB0580-DDD3-426F-8070-8BFC7AF5E340}">
  <ds:schemaRefs/>
</ds:datastoreItem>
</file>

<file path=customXml/itemProps20.xml><?xml version="1.0" encoding="utf-8"?>
<ds:datastoreItem xmlns:ds="http://schemas.openxmlformats.org/officeDocument/2006/customXml" ds:itemID="{7507B258-3AE9-4C45-AD36-E2E45B6A4097}">
  <ds:schemaRefs/>
</ds:datastoreItem>
</file>

<file path=customXml/itemProps21.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2.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3.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4.xml><?xml version="1.0" encoding="utf-8"?>
<ds:datastoreItem xmlns:ds="http://schemas.openxmlformats.org/officeDocument/2006/customXml" ds:itemID="{365592BA-F5D0-4E92-9C12-9504D8078D42}">
  <ds:schemaRefs/>
</ds:datastoreItem>
</file>

<file path=customXml/itemProps25.xml><?xml version="1.0" encoding="utf-8"?>
<ds:datastoreItem xmlns:ds="http://schemas.openxmlformats.org/officeDocument/2006/customXml" ds:itemID="{56A41FC9-26F9-4595-8B07-35C348795AB0}">
  <ds:schemaRefs/>
</ds:datastoreItem>
</file>

<file path=customXml/itemProps26.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7.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28.xml><?xml version="1.0" encoding="utf-8"?>
<ds:datastoreItem xmlns:ds="http://schemas.openxmlformats.org/officeDocument/2006/customXml" ds:itemID="{AC89BAB1-F20B-42E0-9011-5F29CFCE6500}">
  <ds:schemaRefs/>
</ds:datastoreItem>
</file>

<file path=customXml/itemProps3.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4.xml><?xml version="1.0" encoding="utf-8"?>
<ds:datastoreItem xmlns:ds="http://schemas.openxmlformats.org/officeDocument/2006/customXml" ds:itemID="{B33F67A7-FDF3-407B-8C10-3A1AC68D0031}">
  <ds:schemaRefs>
    <ds:schemaRef ds:uri="http://schemas.microsoft.com/DataMashup"/>
  </ds:schemaRefs>
</ds:datastoreItem>
</file>

<file path=customXml/itemProps5.xml><?xml version="1.0" encoding="utf-8"?>
<ds:datastoreItem xmlns:ds="http://schemas.openxmlformats.org/officeDocument/2006/customXml" ds:itemID="{1BABDBF5-1C5C-4D74-B9FF-53C717757EF6}">
  <ds:schemaRefs/>
</ds:datastoreItem>
</file>

<file path=customXml/itemProps6.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7.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8.xml><?xml version="1.0" encoding="utf-8"?>
<ds:datastoreItem xmlns:ds="http://schemas.openxmlformats.org/officeDocument/2006/customXml" ds:itemID="{40A26624-266A-47E5-A697-C5070611F632}">
  <ds:schemaRefs/>
</ds:datastoreItem>
</file>

<file path=customXml/itemProps9.xml><?xml version="1.0" encoding="utf-8"?>
<ds:datastoreItem xmlns:ds="http://schemas.openxmlformats.org/officeDocument/2006/customXml" ds:itemID="{839517A1-394B-418E-A0EB-ECA19BB005E4}">
  <ds:schemaRefs>
    <ds:schemaRef ds:uri="http://gemini/pivotcustomization/ShowImplicitMeasur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2024-05-03T13:14:34Z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