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Korrektur\"/>
    </mc:Choice>
  </mc:AlternateContent>
  <xr:revisionPtr revIDLastSave="0" documentId="13_ncr:1_{573763F9-BD84-4642-A072-D2FC38527C9F}" xr6:coauthVersionLast="47" xr6:coauthVersionMax="47" xr10:uidLastSave="{00000000-0000-0000-0000-000000000000}"/>
  <bookViews>
    <workbookView xWindow="-120" yWindow="-120" windowWidth="38640" windowHeight="21240" tabRatio="717" firstSheet="1" activeTab="1"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8" i="34" l="1"/>
  <c r="C220" i="34"/>
  <c r="G399" i="35" l="1"/>
  <c r="F399" i="35"/>
  <c r="D399" i="35"/>
  <c r="C399" i="35"/>
  <c r="F186" i="35"/>
  <c r="G186" i="35"/>
  <c r="G173" i="35"/>
  <c r="D173" i="35"/>
  <c r="F173" i="35"/>
  <c r="F28" i="35"/>
  <c r="C15" i="35"/>
  <c r="F36" i="35" s="1"/>
  <c r="F219" i="34"/>
  <c r="F217" i="34"/>
  <c r="C58" i="34"/>
  <c r="F46" i="34"/>
  <c r="F146" i="34"/>
  <c r="F113" i="34"/>
  <c r="F412" i="35"/>
  <c r="D412" i="35"/>
  <c r="C412" i="35"/>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F55" i="35" l="1"/>
  <c r="F57" i="35"/>
  <c r="F153" i="34"/>
  <c r="F145" i="34"/>
  <c r="F152" i="34"/>
  <c r="F144" i="34"/>
  <c r="F151" i="34"/>
  <c r="F143" i="34"/>
  <c r="F150" i="34"/>
  <c r="F142" i="34"/>
  <c r="F149" i="34"/>
  <c r="F141" i="34"/>
  <c r="F138" i="34"/>
  <c r="F148" i="34"/>
  <c r="F140" i="34"/>
  <c r="F155" i="34"/>
  <c r="F147" i="34"/>
  <c r="F139" i="34"/>
  <c r="F154" i="34"/>
  <c r="F128" i="34"/>
  <c r="F120" i="34"/>
  <c r="F119" i="34"/>
  <c r="F126" i="34"/>
  <c r="F118" i="34"/>
  <c r="F125" i="34"/>
  <c r="F117" i="34"/>
  <c r="F124" i="34"/>
  <c r="F127" i="34"/>
  <c r="F123" i="34"/>
  <c r="F115" i="34"/>
  <c r="F112" i="34"/>
  <c r="F122" i="34"/>
  <c r="F114" i="34"/>
  <c r="F129" i="34"/>
  <c r="F121" i="34"/>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F45" i="35" l="1"/>
  <c r="G4" i="17"/>
  <c r="BF4" i="17"/>
  <c r="F4" i="17"/>
  <c r="AW4" i="17"/>
  <c r="BD4" i="17"/>
  <c r="F166" i="34"/>
  <c r="F164" i="34"/>
  <c r="F167" i="34"/>
  <c r="F16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2">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Measures].[Summe von SLICE 3]"/>
    <s v="[Measures].[Summe von SLICE 4]"/>
    <s v="[HTT_MORTGAGE_LOAN].[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s v="[HTT_RESIDENTIAL_TOP10].[DATUM].&amp;[2022-12-30T00:00:00]"/>
    <s v="[HTT_COMMERCIAL_TOP10].[DATUM].&amp;[2022-12-30T00:00:00]"/>
    <s v="[HTT_MORTGAGE_TOP10].[DATUM].&amp;[2022-12-30T00:00:00]"/>
    <s v="[HTT_MORTGAGE_LOAN].[DATUM].&amp;[2022-12-30T00:00:00]"/>
    <s v="[HTT_COVERED_BOND].[DATUM].&amp;[2022-12-30T00:00:00]"/>
  </metadataStrings>
  <mdxMetadata count="108">
    <mdx n="0" f="m">
      <t c="1">
        <n x="7"/>
      </t>
    </mdx>
    <mdx n="0" f="m">
      <t c="1">
        <n x="8"/>
      </t>
    </mdx>
    <mdx n="0" f="m">
      <t c="1">
        <n x="9"/>
      </t>
    </mdx>
    <mdx n="0" f="m">
      <t c="1">
        <n x="10"/>
      </t>
    </mdx>
    <mdx n="0" f="m">
      <t c="1">
        <n x="11"/>
      </t>
    </mdx>
    <mdx n="0" f="m">
      <t c="1">
        <n x="12"/>
      </t>
    </mdx>
    <mdx n="0" f="m">
      <t c="1">
        <n x="1"/>
      </t>
    </mdx>
    <mdx n="0" f="m">
      <t c="1">
        <n x="32"/>
      </t>
    </mdx>
    <mdx n="0" f="m">
      <t c="1">
        <n x="33"/>
      </t>
    </mdx>
    <mdx n="0" f="m">
      <t c="1">
        <n x="34"/>
      </t>
    </mdx>
    <mdx n="0" f="m">
      <t c="1">
        <n x="27"/>
      </t>
    </mdx>
    <mdx n="0" f="m">
      <t c="1">
        <n x="35"/>
      </t>
    </mdx>
    <mdx n="0" f="m">
      <t c="1">
        <n x="36"/>
      </t>
    </mdx>
    <mdx n="0" f="m">
      <t c="1">
        <n x="37"/>
      </t>
    </mdx>
    <mdx n="0" f="m">
      <t c="1">
        <n x="38"/>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3"/>
      </t>
    </mdx>
    <mdx n="0" f="m">
      <t c="1">
        <n x="4"/>
      </t>
    </mdx>
    <mdx n="0" f="m">
      <t c="1">
        <n x="62"/>
      </t>
    </mdx>
    <mdx n="0" f="m">
      <t c="1">
        <n x="63"/>
      </t>
    </mdx>
    <mdx n="0" f="m">
      <t c="1">
        <n x="64"/>
      </t>
    </mdx>
    <mdx n="0" f="m">
      <t c="1">
        <n x="65"/>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5"/>
      </t>
    </mdx>
    <mdx n="0" f="m">
      <t c="1">
        <n x="86"/>
      </t>
    </mdx>
    <mdx n="0" f="m">
      <t c="1">
        <n x="87"/>
      </t>
    </mdx>
    <mdx n="0" f="m">
      <t c="1">
        <n x="88"/>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5"/>
      </t>
    </mdx>
    <mdx n="0" f="m">
      <t c="1">
        <n x="2"/>
      </t>
    </mdx>
    <mdx n="0" f="m">
      <t c="1">
        <n x="100"/>
      </t>
    </mdx>
    <mdx n="0" f="m">
      <t c="1">
        <n x="101"/>
      </t>
    </mdx>
    <mdx n="0" f="m">
      <t c="1">
        <n x="102"/>
      </t>
    </mdx>
    <mdx n="0" f="m">
      <t c="1">
        <n x="103"/>
      </t>
    </mdx>
    <mdx n="0" f="m">
      <t c="1">
        <n x="104"/>
      </t>
    </mdx>
    <mdx n="0" f="m">
      <t c="1">
        <n x="6"/>
      </t>
    </mdx>
    <mdx n="0" f="m">
      <t c="1">
        <n x="105"/>
      </t>
    </mdx>
    <mdx n="0" f="m">
      <t c="1">
        <n x="106"/>
      </t>
    </mdx>
    <mdx n="0" f="v">
      <t c="3">
        <n x="1"/>
        <n x="31"/>
        <n x="51"/>
      </t>
    </mdx>
    <mdx n="0" f="v">
      <t c="2">
        <n x="28"/>
        <n x="107"/>
      </t>
    </mdx>
    <mdx n="0" f="v">
      <t c="2">
        <n x="29"/>
        <n x="108"/>
      </t>
    </mdx>
    <mdx n="0" f="v">
      <t c="2">
        <n x="30"/>
        <n x="109"/>
      </t>
    </mdx>
    <mdx n="0" f="m">
      <t c="1">
        <n x="110"/>
      </t>
    </mdx>
    <mdx n="0" f="m">
      <t c="1">
        <n x="111"/>
      </t>
    </mdx>
  </mdxMetadata>
  <valueMetadata count="10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valueMetadata>
</metadata>
</file>

<file path=xl/sharedStrings.xml><?xml version="1.0" encoding="utf-8"?>
<sst xmlns="http://schemas.openxmlformats.org/spreadsheetml/2006/main" count="7231" uniqueCount="4677">
  <si>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</si>
  <si>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</si>
  <si>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</si>
  <si>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</si>
  <si>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</si>
  <si>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</si>
  <si>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</si>
  <si>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</si>
  <si>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</si>
  <si>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</si>
  <si>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</si>
  <si>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</si>
  <si>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</si>
  <si>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</si>
  <si>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</si>
  <si>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</si>
  <si>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</si>
  <si>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</si>
  <si>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</si>
  <si>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</si>
  <si>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</si>
  <si>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</si>
  <si>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</si>
  <si>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</si>
  <si>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</si>
  <si>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</si>
  <si>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</si>
  <si>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</si>
  <si>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</si>
  <si>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</si>
  <si>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</si>
  <si>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</si>
  <si>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</si>
  <si>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</si>
  <si>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</si>
  <si>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</si>
  <si>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</si>
  <si>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</si>
  <si>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</si>
  <si>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</si>
  <si>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</si>
  <si>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</si>
  <si>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</si>
  <si>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</si>
  <si>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</si>
  <si>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</si>
  <si>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</si>
  <si>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</si>
  <si>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</si>
  <si>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</si>
  <si>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</si>
  <si>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</si>
  <si>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</si>
  <si>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</si>
  <si>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</si>
  <si>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</si>
  <si>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</si>
  <si>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</si>
  <si>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</si>
  <si>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</si>
  <si>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</si>
  <si>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</si>
  <si>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</si>
  <si>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</si>
  <si>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</si>
  <si>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</si>
  <si>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</si>
  <si>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</si>
  <si>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</si>
  <si>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</si>
  <si>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</si>
  <si>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</si>
  <si>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</si>
  <si>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</si>
  <si>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</si>
  <si>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</si>
  <si>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</si>
  <si>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</si>
  <si>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</si>
  <si>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</si>
  <si>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</si>
  <si>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</si>
  <si>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</si>
  <si>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</si>
  <si>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</si>
  <si>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</si>
  <si>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</si>
  <si>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</si>
  <si>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</si>
  <si>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</si>
  <si>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</si>
  <si>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</si>
  <si>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</si>
  <si>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</si>
  <si>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</si>
  <si>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</si>
  <si>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</si>
  <si>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</si>
  <si>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</si>
  <si>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</si>
  <si>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</si>
  <si>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</si>
  <si>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</si>
  <si>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</si>
  <si>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</si>
  <si>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</si>
  <si>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</si>
  <si>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</si>
  <si>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</si>
  <si>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</si>
  <si>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</si>
  <si>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</si>
  <si>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</si>
  <si>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</si>
  <si>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</si>
  <si>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</si>
  <si>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</si>
  <si>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</si>
  <si>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</si>
  <si>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</si>
  <si>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</si>
  <si>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</si>
  <si>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</si>
  <si>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</si>
  <si>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</si>
  <si>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</si>
  <si>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</si>
  <si>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</si>
  <si>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</si>
  <si>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</si>
  <si>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</si>
  <si>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</si>
  <si>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</si>
  <si>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</si>
  <si>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</si>
  <si>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</si>
  <si>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</si>
  <si>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</si>
  <si>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</si>
  <si>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</si>
  <si>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</si>
  <si>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</si>
  <si>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</si>
  <si>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</si>
  <si>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</si>
  <si>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</si>
  <si>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</si>
  <si>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</si>
  <si>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</si>
  <si>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</si>
  <si>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</si>
  <si>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</si>
  <si>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</si>
  <si>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</si>
  <si>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</si>
  <si>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</si>
  <si>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</si>
  <si>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</si>
  <si>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</si>
  <si>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</si>
  <si>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</si>
  <si>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</si>
  <si>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</si>
  <si>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</si>
  <si>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</si>
  <si>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</si>
  <si>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</si>
  <si>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</si>
  <si>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</si>
  <si>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</si>
  <si>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</si>
  <si>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</si>
  <si>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</si>
  <si>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</si>
  <si>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</si>
  <si>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</si>
  <si>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</si>
  <si>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</si>
  <si>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</si>
  <si>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</si>
  <si>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</si>
  <si>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</si>
  <si>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</si>
  <si>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</si>
  <si>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</si>
  <si>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</si>
  <si>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</si>
  <si>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</si>
  <si>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</si>
  <si>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</si>
  <si>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</si>
  <si>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</si>
  <si>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</si>
  <si>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</si>
  <si>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</si>
  <si>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</si>
  <si>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</si>
  <si>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</si>
  <si>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</si>
  <si>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</si>
  <si>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</si>
  <si>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</si>
  <si>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</si>
  <si>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</si>
  <si>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</si>
  <si>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</si>
  <si>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</si>
  <si>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</si>
  <si>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</si>
  <si>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</si>
  <si>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</si>
  <si>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</si>
  <si>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</si>
  <si>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</si>
  <si>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</si>
  <si>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</si>
  <si>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</si>
  <si>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</si>
  <si>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</si>
  <si>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</si>
  <si>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</si>
  <si>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</si>
  <si>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</si>
  <si>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</si>
  <si>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</si>
  <si>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</si>
  <si>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</si>
  <si>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</si>
  <si>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</si>
  <si>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</si>
  <si>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</si>
  <si>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</si>
  <si>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</si>
  <si>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</si>
  <si>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</si>
  <si>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</si>
  <si>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</si>
  <si>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</si>
  <si>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</si>
  <si>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</si>
  <si>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</si>
  <si>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</si>
  <si>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</si>
  <si>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</si>
  <si>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</si>
  <si>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</si>
  <si>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</si>
  <si>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</si>
  <si>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</si>
  <si>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</si>
  <si>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</si>
  <si>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</si>
  <si>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</si>
  <si>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</si>
  <si>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</si>
  <si>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</si>
  <si>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</si>
  <si>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</si>
  <si>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</si>
  <si>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</si>
  <si>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</si>
  <si>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</si>
  <si>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</si>
  <si>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</si>
  <si>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</si>
  <si>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</si>
  <si>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</si>
  <si>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</si>
  <si>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</si>
  <si>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</si>
  <si>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</si>
  <si>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</si>
  <si>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</si>
  <si>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</si>
  <si>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</si>
  <si>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</si>
  <si>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</si>
  <si>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</si>
  <si>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</si>
  <si>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</si>
  <si>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</si>
  <si>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</si>
  <si>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</si>
  <si>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</si>
  <si>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</si>
  <si>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</si>
  <si>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</si>
  <si>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</si>
  <si>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</si>
  <si>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</si>
  <si>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</si>
  <si>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</si>
  <si>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</si>
  <si>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</si>
  <si>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</si>
  <si>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</si>
  <si>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</si>
  <si>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</si>
  <si>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</si>
  <si>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</si>
  <si>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</si>
  <si>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</si>
  <si>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</si>
  <si>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</si>
  <si>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</si>
  <si>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</si>
  <si>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</si>
  <si>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</si>
  <si>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</si>
  <si>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</si>
  <si>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</si>
  <si>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</si>
  <si>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</si>
  <si>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</si>
  <si>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</si>
  <si>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</si>
  <si>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</si>
  <si>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</si>
  <si>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</si>
  <si>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</si>
  <si>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</si>
  <si>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</si>
  <si>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</si>
  <si>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</si>
  <si>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</si>
  <si>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</si>
  <si>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</si>
  <si>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</si>
  <si>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</si>
  <si>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</si>
  <si>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</si>
  <si>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</si>
  <si>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</si>
  <si>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</si>
  <si>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</si>
  <si>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</si>
  <si>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</si>
  <si>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</si>
  <si>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</si>
  <si>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</si>
  <si>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</si>
  <si>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</si>
  <si>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</si>
  <si>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</si>
  <si>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</si>
  <si>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</si>
  <si>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</si>
  <si>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</si>
  <si>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</si>
  <si>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</si>
  <si>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</si>
  <si>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</si>
  <si>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</si>
  <si>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</si>
  <si>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</si>
  <si>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</si>
  <si>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</si>
  <si>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</si>
  <si>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</si>
  <si>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</si>
  <si>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</si>
  <si>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</si>
  <si>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</si>
  <si>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</si>
  <si>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</si>
  <si>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</si>
  <si>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</si>
  <si>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</si>
  <si>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</si>
  <si>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</si>
  <si>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</si>
  <si>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</si>
  <si>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</si>
  <si>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</si>
  <si>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</si>
  <si>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</si>
  <si>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</si>
  <si>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</si>
  <si>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</si>
  <si>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</si>
  <si>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</si>
  <si>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</si>
  <si>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</si>
  <si>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</si>
  <si>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</si>
  <si>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</si>
  <si>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</si>
  <si>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</si>
  <si>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</si>
  <si>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</si>
  <si>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</si>
  <si>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</si>
  <si>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</si>
  <si>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</si>
  <si>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</si>
  <si>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</si>
  <si>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</si>
  <si>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</si>
  <si>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</si>
  <si>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</si>
  <si>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</si>
  <si>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</si>
  <si>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</si>
  <si>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</si>
  <si>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</si>
  <si>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</si>
  <si>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</si>
  <si>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</si>
  <si>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</si>
  <si>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</si>
  <si>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</si>
  <si>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</si>
  <si>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</si>
  <si>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</si>
  <si>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</si>
  <si>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</si>
  <si>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</si>
  <si>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</si>
  <si>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</si>
  <si>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</si>
  <si>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</si>
  <si>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</si>
  <si>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</si>
  <si>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</si>
  <si>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</si>
  <si>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</si>
  <si>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</si>
  <si>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</si>
  <si>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</si>
  <si>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</si>
  <si>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</si>
  <si>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</si>
  <si>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</si>
  <si>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</si>
  <si>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</si>
  <si>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</si>
  <si>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</si>
  <si>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</si>
  <si>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</si>
  <si>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</si>
  <si>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</si>
  <si>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</si>
  <si>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</si>
  <si>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</si>
  <si>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</si>
  <si>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</si>
  <si>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</si>
  <si>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</si>
  <si>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</si>
  <si>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</si>
  <si>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</si>
  <si>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</si>
  <si>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</si>
  <si>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</si>
  <si>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</si>
  <si>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</si>
  <si>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</si>
  <si>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</si>
  <si>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</si>
  <si>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</si>
  <si>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</si>
  <si>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</si>
  <si>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</si>
  <si>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</si>
  <si>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</si>
  <si>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</si>
  <si>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</si>
  <si>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</si>
  <si>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</si>
  <si>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</si>
  <si>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</si>
  <si>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</si>
  <si>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</si>
  <si>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</si>
  <si>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</si>
  <si>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</si>
  <si>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</si>
  <si>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</si>
  <si>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</si>
  <si>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</si>
  <si>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</si>
  <si>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</si>
  <si>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</si>
  <si>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</si>
  <si>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</si>
  <si>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</si>
  <si>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</si>
  <si>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</si>
  <si>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</si>
  <si>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</si>
  <si>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</si>
  <si>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</si>
  <si>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</si>
  <si>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</si>
  <si>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</si>
  <si>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</si>
  <si>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</si>
  <si>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</si>
  <si>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</si>
  <si>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</si>
  <si>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</si>
  <si>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</si>
  <si>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</si>
  <si>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</si>
  <si>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</si>
  <si>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</si>
  <si>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</si>
  <si>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</si>
  <si>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</si>
  <si>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</si>
  <si>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</si>
  <si>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</si>
  <si>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</si>
  <si>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</si>
  <si>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</si>
  <si>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</si>
  <si>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</si>
  <si>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</si>
  <si>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</si>
  <si>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</si>
  <si>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</si>
  <si>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</si>
  <si>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</si>
  <si>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</si>
  <si>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</si>
  <si>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</si>
  <si>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</si>
  <si>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</si>
  <si>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</si>
  <si>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</si>
  <si>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</si>
  <si>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</si>
  <si>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</si>
  <si>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</si>
  <si>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</si>
  <si>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</si>
  <si>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</si>
  <si>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</si>
  <si>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</si>
  <si>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</si>
  <si>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</si>
  <si>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</si>
  <si>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</si>
  <si>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</si>
  <si>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</si>
  <si>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</si>
  <si>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</si>
  <si>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</si>
  <si>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</si>
  <si>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</si>
  <si>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</si>
  <si>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</si>
  <si>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</si>
  <si>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</si>
  <si>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</si>
  <si>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</si>
  <si>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</si>
  <si>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</si>
  <si>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</si>
  <si>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</si>
  <si>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</si>
  <si>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</si>
  <si>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</si>
  <si>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</si>
  <si>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</si>
  <si>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</si>
  <si>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</si>
  <si>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</si>
  <si>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</si>
  <si>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</si>
  <si>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</si>
  <si>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</si>
  <si>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</si>
  <si>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</si>
  <si>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</si>
  <si>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</si>
  <si>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</si>
  <si>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</si>
  <si>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</si>
  <si>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</si>
  <si>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</si>
  <si>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</si>
  <si>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</si>
  <si>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</si>
  <si>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</si>
  <si>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</si>
  <si>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</si>
  <si>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</si>
  <si>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</si>
  <si>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</si>
  <si>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</si>
  <si>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</si>
  <si>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</si>
  <si>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</si>
  <si>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</si>
  <si>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</si>
  <si>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</si>
  <si>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</si>
  <si>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</si>
  <si>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</si>
  <si>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</si>
  <si>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</si>
  <si>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</si>
  <si>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</si>
  <si>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</si>
  <si>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</si>
  <si>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</si>
  <si>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</si>
  <si>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</si>
  <si>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</si>
  <si>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</si>
  <si>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</si>
  <si>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</si>
  <si>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</si>
  <si>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</si>
  <si>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</si>
  <si>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</si>
  <si>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</si>
  <si>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</si>
  <si>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</si>
  <si>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</si>
  <si>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</si>
  <si>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</si>
  <si>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</si>
  <si>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</si>
  <si>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</si>
  <si>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</si>
  <si>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</si>
  <si>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</si>
  <si>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</si>
  <si>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</si>
  <si>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</si>
  <si>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</si>
  <si>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</si>
  <si>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</si>
  <si>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</si>
  <si>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</si>
  <si>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</si>
  <si>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</si>
  <si>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</si>
  <si>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</si>
  <si>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</si>
  <si>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</si>
  <si>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</si>
  <si>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</si>
  <si>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</si>
  <si>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</si>
  <si>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</si>
  <si>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</si>
  <si>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</si>
  <si>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</si>
  <si>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</si>
  <si>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</si>
  <si>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</si>
  <si>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</si>
  <si>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</si>
  <si>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</si>
  <si>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</si>
  <si>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</si>
  <si>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</si>
  <si>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</si>
  <si>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</si>
  <si>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</si>
  <si>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</si>
  <si>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</si>
  <si>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</si>
  <si>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</si>
  <si>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</si>
  <si>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</si>
  <si>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</si>
  <si>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</si>
  <si>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</si>
  <si>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</si>
  <si>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</si>
  <si>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</si>
  <si>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</si>
  <si>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</si>
  <si>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</si>
  <si>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</si>
  <si>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</si>
  <si>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</si>
  <si>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</si>
  <si>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</si>
  <si>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</si>
  <si>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</si>
  <si>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</si>
  <si>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</si>
  <si>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</si>
  <si>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</si>
  <si>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</si>
  <si>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</si>
  <si>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</si>
  <si>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</si>
  <si>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</si>
  <si>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</si>
  <si>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</si>
  <si>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</si>
  <si>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</si>
  <si>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</si>
  <si>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</si>
  <si>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</si>
  <si>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</si>
  <si>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</si>
  <si>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</si>
  <si>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</si>
  <si>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</si>
  <si>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</si>
  <si>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</si>
  <si>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</si>
  <si>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</si>
  <si>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</si>
  <si>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</si>
  <si>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</si>
  <si>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</si>
  <si>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</si>
  <si>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</si>
  <si>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</si>
  <si>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</si>
  <si>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</si>
  <si>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</si>
  <si>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</si>
  <si>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</si>
  <si>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</si>
  <si>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</si>
  <si>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</si>
  <si>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</si>
  <si>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</si>
  <si>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</si>
  <si>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</si>
  <si>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</si>
  <si>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</si>
  <si>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</si>
  <si>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</si>
  <si>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</si>
  <si>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</si>
  <si>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</si>
  <si>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</si>
  <si>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</si>
  <si>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</si>
  <si>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</si>
  <si>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</si>
  <si>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</si>
  <si>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</si>
  <si>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</si>
  <si>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</si>
  <si>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</si>
  <si>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</si>
  <si>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</si>
  <si>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</si>
  <si>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</si>
  <si>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</si>
  <si>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</si>
  <si>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</si>
  <si>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</si>
  <si>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</si>
  <si>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</si>
  <si>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</si>
  <si>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</si>
  <si>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</si>
  <si>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</si>
  <si>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</si>
  <si>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</si>
  <si>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</si>
  <si>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</si>
  <si>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</si>
  <si>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</si>
  <si>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</si>
  <si>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</si>
  <si>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</si>
  <si>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</si>
  <si>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</si>
  <si>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</si>
  <si>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</si>
  <si>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</si>
  <si>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</si>
  <si>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</si>
  <si>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</si>
  <si>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</si>
  <si>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</si>
  <si>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</si>
  <si>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</si>
  <si>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</si>
  <si>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</si>
  <si>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</si>
  <si>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</si>
  <si>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</si>
  <si>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</si>
  <si>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</si>
  <si>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</si>
  <si>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</si>
  <si>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</si>
  <si>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</si>
  <si>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</si>
  <si>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</si>
  <si>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</si>
  <si>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</si>
  <si>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</si>
  <si>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</si>
  <si>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</si>
  <si>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</si>
  <si>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</si>
  <si>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</si>
  <si>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</si>
  <si>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</si>
  <si>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</si>
  <si>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</si>
  <si>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</si>
  <si>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</si>
  <si>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</si>
  <si>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</si>
  <si>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</si>
  <si>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</si>
  <si>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</si>
  <si>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</si>
  <si>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</si>
  <si>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</si>
  <si>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</si>
  <si>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</si>
  <si>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</si>
  <si>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</si>
  <si>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</si>
  <si>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</si>
  <si>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</si>
  <si>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</si>
  <si>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</si>
  <si>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</si>
  <si>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</si>
  <si>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</si>
  <si>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</si>
  <si>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</si>
  <si>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</si>
  <si>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</si>
  <si>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</si>
  <si>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</si>
  <si>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</si>
  <si>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</si>
  <si>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</si>
  <si>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</si>
  <si>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</si>
  <si>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</si>
  <si>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</si>
  <si>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</si>
  <si>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</si>
  <si>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</si>
  <si>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</si>
  <si>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</si>
  <si>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</si>
  <si>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</si>
  <si>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</si>
  <si>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</si>
  <si>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</si>
  <si>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</si>
  <si>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</si>
  <si>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</si>
  <si>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</si>
  <si>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</si>
  <si>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</si>
  <si>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</si>
  <si>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</si>
  <si>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</si>
  <si>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</si>
  <si>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</si>
  <si>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</si>
  <si>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</si>
  <si>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</si>
  <si>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</si>
  <si>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</si>
  <si>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</si>
  <si>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</si>
  <si>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</si>
  <si>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</si>
  <si>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</si>
  <si>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</si>
  <si>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</si>
  <si>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</si>
  <si>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</si>
  <si>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</si>
  <si>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</si>
  <si>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</si>
  <si>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</si>
  <si>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</si>
  <si>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</si>
  <si>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</si>
  <si>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</si>
  <si>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</si>
  <si>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</si>
  <si>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</si>
  <si>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</si>
  <si>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</si>
  <si>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</si>
  <si>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</si>
  <si>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</si>
  <si>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</si>
  <si>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</si>
  <si>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</si>
  <si>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</si>
  <si>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</si>
  <si>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</si>
  <si>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</si>
  <si>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</si>
  <si>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</si>
  <si>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</si>
  <si>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</si>
  <si>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</si>
  <si>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</si>
  <si>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</si>
  <si>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</si>
  <si>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</si>
  <si>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</si>
  <si>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</si>
  <si>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</si>
  <si>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</si>
  <si>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</si>
  <si>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</si>
  <si>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</si>
  <si>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</si>
  <si>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</si>
  <si>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</si>
  <si>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</si>
  <si>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</si>
  <si>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</si>
  <si>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</si>
  <si>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</si>
  <si>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</si>
  <si>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</si>
  <si>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</si>
  <si>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</si>
  <si>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</si>
  <si>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</si>
  <si>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</si>
  <si>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</si>
  <si>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</si>
  <si>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</si>
  <si>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</si>
  <si>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</si>
  <si>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</si>
  <si>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</si>
  <si>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</si>
  <si>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</si>
  <si>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</si>
  <si>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</si>
  <si>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</si>
  <si>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</si>
  <si>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</si>
  <si>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</si>
  <si>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</si>
  <si>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</si>
  <si>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</si>
  <si>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</si>
  <si>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</si>
  <si>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</si>
  <si>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</si>
  <si>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</si>
  <si>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</si>
  <si>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</si>
  <si>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</si>
  <si>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</si>
  <si>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</si>
  <si>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</si>
  <si>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</si>
  <si>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</si>
  <si>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</si>
  <si>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</si>
  <si>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</si>
  <si>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</si>
  <si>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</si>
  <si>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</si>
  <si>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</si>
  <si>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</si>
  <si>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</si>
  <si>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</si>
  <si>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</si>
  <si>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</si>
  <si>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</si>
  <si>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</si>
  <si>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</si>
  <si>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</si>
  <si>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</si>
  <si>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</si>
  <si>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</si>
  <si>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</si>
  <si>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</si>
  <si>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</si>
  <si>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</si>
  <si>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</si>
  <si>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</si>
  <si>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</si>
  <si>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</si>
  <si>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</si>
  <si>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</si>
  <si>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</si>
  <si>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</si>
  <si>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</si>
  <si>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</si>
  <si>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</si>
  <si>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</si>
  <si>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</si>
  <si>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</si>
  <si>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</si>
  <si>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</si>
  <si>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</si>
  <si>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</si>
  <si>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</si>
  <si>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</si>
  <si>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</si>
  <si>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</si>
  <si>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</si>
  <si>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</si>
  <si>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</si>
  <si>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</si>
  <si>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</si>
  <si>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</si>
  <si>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</si>
  <si>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</si>
  <si>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</si>
  <si>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</si>
  <si>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</si>
  <si>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</si>
  <si>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</si>
  <si>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</si>
  <si>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</si>
  <si>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</si>
  <si>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</si>
  <si>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</si>
  <si>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</si>
  <si>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</si>
  <si>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</si>
  <si>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</si>
  <si>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</si>
  <si>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</si>
  <si>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</si>
  <si>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</si>
  <si>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</si>
  <si>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</si>
  <si>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</si>
  <si>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</si>
  <si>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</si>
  <si>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</si>
  <si>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</si>
  <si>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</si>
  <si>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</si>
  <si>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</si>
  <si>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</si>
  <si>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</si>
  <si>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</si>
  <si>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</si>
  <si>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</si>
  <si>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</si>
  <si>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</si>
  <si>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</si>
  <si>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</si>
  <si>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</si>
  <si>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</si>
  <si>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</si>
  <si>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</si>
  <si>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</si>
  <si>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</si>
  <si>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</si>
  <si>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</si>
  <si>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</si>
  <si>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</si>
  <si>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</si>
  <si>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</si>
  <si>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</si>
  <si>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</si>
  <si>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</si>
  <si>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</si>
  <si>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</si>
  <si>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</si>
  <si>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</si>
  <si>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</si>
  <si>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</si>
  <si>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</si>
  <si>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</si>
  <si>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</si>
  <si>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</si>
  <si>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</si>
  <si>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</si>
  <si>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</si>
  <si>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</si>
  <si>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</si>
  <si>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</si>
  <si>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</si>
  <si>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</si>
  <si>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</si>
  <si>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</si>
  <si>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</si>
  <si>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</si>
  <si>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</si>
  <si>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</si>
  <si>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</si>
  <si>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</si>
  <si>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</si>
  <si>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</si>
  <si>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</si>
  <si>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</si>
  <si>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</si>
  <si>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</si>
  <si>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</si>
  <si>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</si>
  <si>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</si>
  <si>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</si>
  <si>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</si>
  <si>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</si>
  <si>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</si>
  <si>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</si>
  <si>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</si>
  <si>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</si>
  <si>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</si>
  <si>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</si>
  <si>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</si>
  <si>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</si>
  <si>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</si>
  <si>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</si>
  <si>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</si>
  <si>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</si>
  <si>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</si>
  <si>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</si>
  <si>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</si>
  <si>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</si>
  <si>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</si>
  <si>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</si>
  <si>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</si>
  <si>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</si>
  <si>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</si>
  <si>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</si>
  <si>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</si>
  <si>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</si>
  <si>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</si>
  <si>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</si>
  <si>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</si>
  <si>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</si>
  <si>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</si>
  <si>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</si>
  <si>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</si>
  <si>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</si>
  <si>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</si>
  <si>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</si>
  <si>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</si>
  <si>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</si>
  <si>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</si>
  <si>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</si>
  <si>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</si>
  <si>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</si>
  <si>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</si>
  <si>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</si>
  <si>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</si>
  <si>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</si>
  <si>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</si>
  <si>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</si>
  <si>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</si>
  <si>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</si>
  <si>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</si>
  <si>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</si>
  <si>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</si>
  <si>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</si>
  <si>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</si>
  <si>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</si>
  <si>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</si>
  <si>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</si>
  <si>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</si>
  <si>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</si>
  <si>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</si>
  <si>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</si>
  <si>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</si>
  <si>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</si>
  <si>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</si>
  <si>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</si>
  <si>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</si>
  <si>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</si>
  <si>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</si>
  <si>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</si>
  <si>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</si>
  <si>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</si>
  <si>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</si>
  <si>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</si>
  <si>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</si>
  <si>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</si>
  <si>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</si>
  <si>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</si>
  <si>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</si>
  <si>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</si>
  <si>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</si>
  <si>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</si>
  <si>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</si>
  <si>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</si>
  <si>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</si>
  <si>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</si>
  <si>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</si>
  <si>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</si>
  <si>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</si>
  <si>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</si>
  <si>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</si>
  <si>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</si>
  <si>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</si>
  <si>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</si>
  <si>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</si>
  <si>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</si>
  <si>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</si>
  <si>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</si>
  <si>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</si>
  <si>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</si>
  <si>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</si>
  <si>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</si>
  <si>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</si>
  <si>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</si>
  <si>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</si>
  <si>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</si>
  <si>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</si>
  <si>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</si>
  <si>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</si>
  <si>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</si>
  <si>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</si>
  <si>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</si>
  <si>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</si>
  <si>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</si>
  <si>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</si>
  <si>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</si>
  <si>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</si>
  <si>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</si>
  <si>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</si>
  <si>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</si>
  <si>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</si>
  <si>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</si>
  <si>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</si>
  <si>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</si>
  <si>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</si>
  <si>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</si>
  <si>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</si>
  <si>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</si>
  <si>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</si>
  <si>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</si>
  <si>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</si>
  <si>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</si>
  <si>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</si>
  <si>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</si>
  <si>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</si>
  <si>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</si>
  <si>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</si>
  <si>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</si>
  <si>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</si>
  <si>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</si>
  <si>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</si>
  <si>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</si>
  <si>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</si>
  <si>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</si>
  <si>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</si>
  <si>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</si>
  <si>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</si>
  <si>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</si>
  <si>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</si>
  <si>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</si>
  <si>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</si>
  <si>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</si>
  <si>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</si>
  <si>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</si>
  <si>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</si>
  <si>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</si>
  <si>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</si>
  <si>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</si>
  <si>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</si>
  <si>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</si>
  <si>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</si>
  <si>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</si>
  <si>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</si>
  <si>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</si>
  <si>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</si>
  <si>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</si>
  <si>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</si>
  <si>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</si>
  <si>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</si>
  <si>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</si>
  <si>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</si>
  <si>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</si>
  <si>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</si>
  <si>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</si>
  <si>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</si>
  <si>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</si>
  <si>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</si>
  <si>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</si>
  <si>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</si>
  <si>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</si>
  <si>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</si>
  <si>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</si>
  <si>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</si>
  <si>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</si>
  <si>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</si>
  <si>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</si>
  <si>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</si>
  <si>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</si>
  <si>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</si>
  <si>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</si>
  <si>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</si>
  <si>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</si>
  <si>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</si>
  <si>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</si>
  <si>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</si>
  <si>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</si>
  <si>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</si>
  <si>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</si>
  <si>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</si>
  <si>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</si>
  <si>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</si>
  <si>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</si>
  <si>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</si>
  <si>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</si>
  <si>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</si>
  <si>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</si>
  <si>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</si>
  <si>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</si>
  <si>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</si>
  <si>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</si>
  <si>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</si>
  <si>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</si>
  <si>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</si>
  <si>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</si>
  <si>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</si>
  <si>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</si>
  <si>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</si>
  <si>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</si>
  <si>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</si>
  <si>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</si>
  <si>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</si>
  <si>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</si>
  <si>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</si>
  <si>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</si>
  <si>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</si>
  <si>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</si>
  <si>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</si>
  <si>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</si>
  <si>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</si>
  <si>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</si>
  <si>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</si>
  <si>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</si>
  <si>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</si>
  <si>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</si>
  <si>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</si>
  <si>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</si>
  <si>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</si>
  <si>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</si>
  <si>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</si>
  <si>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</si>
  <si>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</si>
  <si>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</si>
  <si>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</si>
  <si>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</si>
  <si>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</si>
  <si>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</si>
  <si>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</si>
  <si>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</si>
  <si>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</si>
  <si>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</si>
  <si>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</si>
  <si>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</si>
  <si>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</si>
  <si>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</si>
  <si>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</si>
  <si>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</si>
  <si>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</si>
  <si>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</si>
  <si>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</si>
  <si>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</si>
  <si>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</si>
  <si>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</si>
  <si>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</si>
  <si>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</si>
  <si>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</si>
  <si>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</si>
  <si>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</si>
  <si>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</si>
  <si>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</si>
  <si>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</si>
  <si>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</si>
  <si>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</si>
  <si>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</si>
  <si>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</si>
  <si>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</si>
  <si>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</si>
  <si>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</si>
  <si>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</si>
  <si>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</si>
  <si>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</si>
  <si>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</si>
  <si>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</si>
  <si>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</si>
  <si>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</si>
  <si>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</si>
  <si>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</si>
  <si>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</si>
  <si>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</si>
  <si>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</si>
  <si>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</si>
  <si>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</si>
  <si>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</si>
  <si>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</si>
  <si>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</si>
  <si>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</si>
  <si>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</si>
  <si>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</si>
  <si>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</si>
  <si>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</si>
  <si>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</si>
  <si>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</si>
  <si>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</si>
  <si>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</si>
  <si>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</si>
  <si>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</si>
  <si>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</si>
  <si>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</si>
  <si>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</si>
  <si>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</si>
  <si>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</si>
  <si>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</si>
  <si>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</si>
  <si>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</si>
  <si>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</si>
  <si>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</si>
  <si>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</si>
  <si>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</si>
  <si>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</si>
  <si>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</si>
  <si>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</si>
  <si>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</si>
  <si>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</si>
  <si>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</si>
  <si>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</si>
  <si>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</si>
  <si>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</si>
  <si>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</si>
  <si>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</si>
  <si>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</si>
  <si>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</si>
  <si>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</si>
  <si>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</si>
  <si>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</si>
  <si>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</si>
  <si>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</si>
  <si>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</si>
  <si>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</si>
  <si>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</si>
  <si>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</si>
  <si>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</si>
  <si>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</si>
  <si>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</si>
  <si>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</si>
  <si>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</si>
  <si>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</si>
  <si>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</si>
  <si>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</si>
  <si>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</si>
  <si>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</si>
  <si>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</si>
  <si>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</si>
  <si>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</si>
  <si>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</si>
  <si>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</si>
  <si>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</si>
  <si>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</si>
  <si>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</si>
  <si>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</si>
  <si>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</si>
  <si>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</si>
  <si>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</si>
  <si>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</si>
  <si>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</si>
  <si>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</si>
  <si>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</si>
  <si>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</si>
  <si>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</si>
  <si>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</si>
  <si>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</si>
  <si>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</si>
  <si>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</si>
  <si>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</si>
  <si>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</si>
  <si>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</si>
  <si>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</si>
  <si>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</si>
  <si>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</si>
  <si>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</si>
  <si>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</si>
  <si>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</si>
  <si>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</si>
  <si>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</si>
  <si>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</si>
  <si>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</si>
  <si>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</si>
  <si>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</si>
  <si>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</si>
  <si>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</si>
  <si>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</si>
  <si>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</si>
  <si>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</si>
  <si>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</si>
  <si>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</si>
  <si>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</si>
  <si>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</si>
  <si>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</si>
  <si>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</si>
  <si>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</si>
  <si>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</si>
  <si>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</si>
  <si>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</si>
  <si>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</si>
  <si>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</si>
  <si>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</si>
  <si>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</si>
  <si>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</si>
  <si>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</si>
  <si>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</si>
  <si>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</si>
  <si>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</si>
  <si>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</si>
  <si>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</si>
  <si>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</si>
  <si>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</si>
  <si>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</si>
  <si>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</si>
  <si>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</si>
  <si>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</si>
  <si>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</si>
  <si>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</si>
  <si>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</si>
  <si>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</si>
  <si>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</si>
  <si>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</si>
  <si>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</si>
  <si>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</si>
  <si>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</si>
  <si>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</si>
  <si>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</si>
  <si>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</si>
  <si>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</si>
  <si>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</si>
  <si>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</si>
  <si>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</si>
  <si>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</si>
  <si>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</si>
  <si>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</si>
  <si>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</si>
  <si>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</si>
  <si>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</si>
  <si>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</si>
  <si>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</si>
  <si>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</si>
  <si>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</si>
  <si>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</si>
  <si>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</si>
  <si>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</si>
  <si>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</si>
  <si>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</si>
  <si>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</si>
  <si>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</si>
  <si>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</si>
  <si>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</si>
  <si>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</si>
  <si>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</si>
  <si>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</si>
  <si>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</si>
  <si>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</si>
  <si>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</si>
  <si>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</si>
  <si>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</si>
  <si>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</si>
  <si>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</si>
  <si>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</si>
  <si>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</si>
  <si>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</si>
  <si>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</si>
  <si>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</si>
  <si>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</si>
  <si>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</si>
  <si>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</si>
  <si>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</si>
  <si>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</si>
  <si>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</si>
  <si>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</si>
  <si>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</si>
  <si>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</si>
  <si>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</si>
  <si>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</si>
  <si>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</si>
  <si>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</si>
  <si>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</si>
  <si>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</si>
  <si>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</si>
  <si>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</si>
  <si>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</si>
  <si>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</si>
  <si>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</si>
  <si>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</si>
  <si>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</si>
  <si>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</si>
  <si>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</si>
  <si>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</si>
  <si>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</si>
  <si>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</si>
  <si>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</si>
  <si>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</si>
  <si>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</si>
  <si>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</si>
  <si>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</si>
  <si>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</si>
  <si>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</si>
  <si>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</si>
  <si>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</si>
  <si>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</si>
  <si>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</si>
  <si>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</si>
  <si>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</si>
  <si>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</si>
  <si>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</si>
  <si>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</si>
  <si>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</si>
  <si>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</si>
  <si>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</si>
  <si>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</si>
  <si>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</si>
  <si>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</si>
  <si>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</si>
  <si>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</si>
  <si>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</si>
  <si>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</si>
  <si>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</si>
  <si>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</si>
  <si>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</si>
  <si>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</si>
  <si>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</si>
  <si>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</si>
  <si>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</si>
  <si>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</si>
  <si>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</si>
  <si>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</si>
  <si>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</si>
  <si>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</si>
  <si>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</si>
  <si>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</si>
  <si>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</si>
  <si>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</si>
  <si>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</si>
  <si>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</si>
  <si>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</si>
  <si>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</si>
  <si>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</si>
  <si>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</si>
  <si>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</si>
  <si>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</si>
  <si>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</si>
  <si>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</si>
  <si>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</si>
  <si>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</si>
  <si>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</si>
  <si>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</si>
  <si>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</si>
  <si>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</si>
  <si>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</si>
  <si>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</si>
  <si>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</si>
  <si>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</si>
  <si>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</si>
  <si>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</si>
  <si>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</si>
  <si>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</si>
  <si>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</si>
  <si>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</si>
  <si>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</si>
  <si>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</si>
  <si>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</si>
  <si>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</si>
  <si>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</si>
  <si>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</si>
  <si>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</si>
  <si>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</si>
  <si>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</si>
  <si>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</si>
  <si>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</si>
  <si>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</si>
  <si>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</si>
  <si>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</si>
  <si>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</si>
  <si>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</si>
  <si>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</si>
  <si>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</si>
  <si>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</si>
  <si>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</si>
  <si>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</si>
  <si>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</si>
  <si>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</si>
  <si>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</si>
  <si>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</si>
  <si>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</si>
  <si>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</si>
  <si>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</si>
  <si>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</si>
  <si>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</si>
  <si>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</si>
  <si>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</si>
  <si>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</si>
  <si>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</si>
  <si>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</si>
  <si>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</si>
  <si>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</si>
  <si>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</si>
  <si>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</si>
  <si>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</si>
  <si>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</si>
  <si>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</si>
  <si>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</si>
  <si>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</si>
  <si>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</si>
  <si>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</si>
  <si>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</si>
  <si>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</si>
  <si>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</si>
  <si>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</si>
  <si>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</si>
  <si>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</si>
  <si>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</si>
  <si>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</si>
  <si>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</si>
  <si>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</si>
  <si>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</si>
  <si>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</si>
  <si>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</si>
  <si>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</si>
  <si>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</si>
  <si>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</si>
  <si>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</si>
  <si>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</si>
  <si>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</si>
  <si>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</si>
  <si>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</si>
  <si>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</si>
  <si>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</si>
  <si>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</si>
  <si>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</si>
  <si>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</si>
  <si>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</si>
  <si>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</si>
  <si>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</si>
  <si>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</si>
  <si>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</si>
  <si>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</si>
  <si>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</si>
  <si>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</si>
  <si>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</si>
  <si>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</si>
  <si>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</si>
  <si>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</si>
  <si>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</si>
  <si>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</si>
  <si>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</si>
  <si>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</si>
  <si>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</si>
  <si>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</si>
  <si>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</si>
  <si>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</si>
  <si>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</si>
  <si>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</si>
  <si>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</si>
  <si>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</si>
  <si>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</si>
  <si>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</si>
  <si>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</si>
  <si>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</si>
  <si>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</si>
  <si>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</si>
  <si>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</si>
  <si>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</si>
  <si>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</si>
  <si>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</si>
  <si>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</si>
  <si>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</si>
  <si>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</si>
  <si>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</si>
  <si>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</si>
  <si>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</si>
  <si>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</si>
  <si>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</si>
  <si>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</si>
  <si>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</si>
  <si>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</si>
  <si>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</si>
  <si>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</si>
  <si>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</si>
  <si>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</si>
  <si>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</si>
  <si>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</si>
  <si>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</si>
  <si>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</si>
  <si>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</si>
  <si>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</si>
  <si>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</si>
  <si>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</si>
  <si>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</si>
  <si>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</si>
  <si>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</si>
  <si>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</si>
  <si>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</si>
  <si>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</si>
  <si>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</si>
  <si>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</si>
  <si>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</si>
  <si>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</si>
  <si>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</si>
  <si>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</si>
  <si>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</si>
  <si>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</si>
  <si>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</si>
  <si>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</si>
  <si>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</si>
  <si>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</si>
  <si>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</si>
  <si>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</si>
  <si>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</si>
  <si>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</si>
  <si>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</si>
  <si>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</si>
  <si>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</si>
  <si>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</si>
  <si>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</si>
  <si>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</si>
  <si>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</si>
  <si>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</si>
  <si>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</si>
  <si>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</si>
  <si>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</si>
  <si>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</si>
  <si>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</si>
  <si>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</si>
  <si>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</si>
  <si>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</si>
  <si>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</si>
  <si>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</si>
  <si>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</si>
  <si>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</si>
  <si>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</si>
  <si>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</si>
  <si>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</si>
  <si>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</si>
  <si>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</si>
  <si>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</si>
  <si>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</si>
  <si>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</si>
  <si>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</si>
  <si>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</si>
  <si>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</si>
  <si>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</si>
  <si>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</si>
  <si>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</si>
  <si>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</si>
  <si>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</si>
  <si>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</si>
  <si>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</si>
  <si>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</si>
  <si>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</si>
  <si>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</si>
  <si>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</si>
  <si>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</si>
  <si>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</si>
  <si>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</si>
  <si>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</si>
  <si>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</si>
  <si>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</si>
  <si>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</si>
  <si>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</si>
  <si>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</si>
  <si>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</si>
  <si>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</si>
  <si>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</si>
  <si>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</si>
  <si>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</si>
  <si>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</si>
  <si>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</si>
  <si>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</si>
  <si>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</si>
  <si>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</si>
  <si>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</si>
  <si>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</si>
  <si>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</si>
  <si>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</si>
  <si>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</si>
  <si>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</si>
  <si>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</si>
  <si>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</si>
  <si>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</si>
  <si>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</si>
  <si>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</si>
  <si>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</si>
  <si>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</si>
  <si>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</si>
  <si>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</si>
  <si>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</si>
  <si>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</si>
  <si>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</si>
  <si>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</si>
  <si>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</si>
  <si>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</si>
  <si>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</si>
  <si>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</si>
  <si>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</si>
  <si>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</si>
  <si>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</si>
  <si>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</si>
  <si>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</si>
  <si>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</si>
  <si>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</si>
  <si>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</si>
  <si>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</si>
  <si>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</si>
  <si>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</si>
  <si>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</si>
  <si>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</si>
  <si>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</si>
  <si>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</si>
  <si>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</si>
  <si>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</si>
  <si>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</si>
  <si>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</si>
  <si>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</si>
  <si>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</si>
  <si>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</si>
  <si>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</si>
  <si>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</si>
  <si>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</si>
  <si>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</si>
  <si>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</si>
  <si>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</si>
  <si>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</si>
  <si>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</si>
  <si>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</si>
  <si>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</si>
  <si>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</si>
  <si>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</si>
  <si>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</si>
  <si>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</si>
  <si>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</si>
  <si>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</si>
  <si>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</si>
  <si>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</si>
  <si>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</si>
  <si>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</si>
  <si>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</si>
  <si>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</si>
  <si>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</si>
  <si>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</si>
  <si>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</si>
  <si>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</si>
  <si>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</si>
  <si>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</si>
  <si>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</si>
  <si>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</si>
  <si>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</si>
  <si>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</si>
  <si>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</si>
  <si>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</si>
  <si>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</si>
  <si>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</si>
  <si>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</si>
  <si>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</si>
  <si>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</si>
  <si>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</si>
  <si>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</si>
  <si>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</si>
  <si>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</si>
  <si>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</si>
  <si>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</si>
  <si>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</si>
  <si>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</si>
  <si>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</si>
  <si>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</si>
  <si>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</si>
  <si>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</si>
  <si>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</si>
  <si>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</si>
  <si>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</si>
  <si>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</si>
  <si>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</si>
  <si>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</si>
  <si>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</si>
  <si>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</si>
  <si>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</si>
  <si>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</si>
  <si>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</si>
  <si>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</si>
  <si>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</si>
  <si>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</si>
  <si>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</si>
  <si>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</si>
  <si>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</si>
  <si>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</si>
  <si>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</si>
  <si>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</si>
  <si>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</si>
  <si>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</si>
  <si>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</si>
  <si>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</si>
  <si>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</si>
  <si>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</si>
  <si>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</si>
  <si>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</si>
  <si>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</si>
  <si>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</si>
  <si>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</si>
  <si>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</si>
  <si>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</si>
  <si>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</si>
  <si>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</si>
  <si>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</si>
  <si>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</si>
  <si>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</si>
  <si>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</si>
  <si>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</si>
  <si>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</si>
  <si>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</si>
  <si>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</si>
  <si>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</si>
  <si>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</si>
  <si>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</si>
  <si>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</si>
  <si>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</si>
  <si>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</si>
  <si>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</si>
  <si>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</si>
  <si>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</si>
  <si>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</si>
  <si>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</si>
  <si>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</si>
  <si>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</si>
  <si>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</si>
  <si>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</si>
  <si>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</si>
  <si>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</si>
  <si>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</si>
  <si>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</si>
  <si>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</si>
  <si>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</si>
  <si>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</si>
  <si>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</si>
  <si>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</si>
  <si>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</si>
  <si>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</si>
  <si>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</si>
  <si>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</si>
  <si>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</si>
  <si>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</si>
  <si>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</si>
  <si>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</si>
  <si>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</si>
  <si>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</si>
  <si>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</si>
  <si>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</si>
  <si>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</si>
  <si>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</si>
  <si>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</si>
  <si>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</si>
  <si>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</si>
  <si>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</si>
  <si>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</si>
  <si>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</si>
  <si>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</si>
  <si>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</si>
  <si>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</si>
  <si>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</si>
  <si>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</si>
  <si>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</si>
  <si>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</si>
  <si>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</si>
  <si>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</si>
  <si>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</si>
  <si>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</si>
  <si>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</si>
  <si>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</si>
  <si>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</si>
  <si>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</si>
  <si>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</si>
  <si>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</si>
  <si>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</si>
  <si>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</si>
  <si>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</si>
  <si>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</si>
  <si>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</si>
  <si>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</si>
  <si>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</si>
  <si>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</si>
  <si>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</si>
  <si>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</si>
  <si>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</si>
  <si>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</si>
  <si>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</si>
  <si>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</si>
  <si>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</si>
  <si>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</si>
  <si>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</si>
  <si>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</si>
  <si>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</si>
  <si>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</si>
  <si>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</si>
  <si>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</si>
  <si>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</si>
  <si>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</si>
  <si>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</si>
  <si>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</si>
  <si>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</si>
  <si>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</si>
  <si>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</si>
  <si>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</si>
  <si>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</si>
  <si>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</si>
  <si>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</si>
  <si>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</si>
  <si>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</si>
  <si>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</si>
  <si>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</si>
  <si>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</si>
  <si>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</si>
  <si>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</si>
  <si>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</si>
  <si>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</si>
  <si>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</si>
  <si>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</si>
  <si>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</si>
  <si>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</si>
  <si>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</si>
  <si>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</si>
  <si>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</si>
  <si>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</si>
  <si>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</si>
  <si>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</si>
  <si>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</si>
  <si>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</si>
  <si>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</si>
  <si>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</si>
  <si>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</si>
  <si>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</si>
  <si>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</si>
  <si>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</si>
  <si>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</si>
  <si>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</si>
  <si>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</si>
  <si>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</si>
  <si>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</si>
  <si>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</si>
  <si>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</si>
  <si>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</si>
  <si>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</si>
  <si>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</si>
  <si>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</si>
  <si>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</si>
  <si>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</si>
  <si>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</si>
  <si>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</si>
  <si>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</si>
  <si>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</si>
  <si>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</si>
  <si>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</si>
  <si>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</si>
  <si>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</si>
  <si>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</si>
  <si>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</si>
  <si>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</si>
  <si>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</si>
  <si>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</si>
  <si>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</si>
  <si>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</si>
  <si>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</si>
  <si>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</si>
  <si>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</si>
  <si>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</si>
  <si>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</si>
  <si>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</si>
  <si>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</si>
  <si>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</si>
  <si>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</si>
  <si>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</si>
  <si>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</si>
  <si>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</si>
  <si>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</si>
  <si>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</si>
  <si>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</si>
  <si>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</si>
  <si>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</si>
  <si>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</si>
  <si>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</si>
  <si>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</si>
  <si>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</si>
  <si>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</si>
  <si>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</si>
  <si>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</si>
  <si>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</si>
  <si>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</si>
  <si>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</si>
  <si>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</si>
  <si>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</si>
  <si>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</si>
  <si>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</si>
  <si>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</si>
  <si>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</si>
  <si>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</si>
  <si>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</si>
  <si>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</si>
  <si>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</si>
  <si>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</si>
  <si>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</si>
  <si>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</si>
  <si>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</si>
  <si>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</si>
  <si>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</si>
  <si>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</si>
  <si>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</si>
  <si>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</si>
  <si>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</si>
  <si>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</si>
  <si>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</si>
  <si>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</si>
  <si>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</si>
  <si>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</si>
  <si>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</si>
  <si>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</si>
  <si>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</si>
  <si>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</si>
  <si>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</si>
  <si>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</si>
  <si>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</si>
  <si>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</si>
  <si>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</si>
  <si>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</si>
  <si>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</si>
  <si>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</si>
  <si>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</si>
  <si>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</si>
  <si>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</si>
  <si>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</si>
  <si>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</si>
  <si>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</si>
  <si>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</si>
  <si>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</si>
  <si>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</si>
  <si>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</si>
  <si>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</si>
  <si>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</si>
  <si>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</si>
  <si>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</si>
  <si>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</si>
  <si>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</si>
  <si>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</si>
  <si>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</si>
  <si>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</si>
  <si>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</si>
  <si>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</si>
  <si>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</si>
  <si>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</si>
  <si>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</si>
  <si>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</si>
  <si>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</si>
  <si>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</si>
  <si>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</si>
  <si>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</si>
  <si>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</si>
  <si>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</si>
  <si>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</si>
  <si>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</si>
  <si>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</si>
  <si>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</si>
  <si>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</si>
  <si>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</si>
  <si>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</si>
  <si>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</si>
  <si>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</si>
  <si>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</si>
  <si>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</si>
  <si>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</si>
  <si>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</si>
  <si>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</si>
  <si>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</si>
  <si>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</si>
  <si>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</si>
  <si>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</si>
  <si>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</si>
  <si>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</si>
  <si>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</si>
  <si>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</si>
  <si>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</si>
  <si>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</si>
  <si>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</si>
  <si>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</si>
  <si>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</si>
  <si>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</si>
  <si>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</si>
  <si>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</si>
  <si>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</si>
  <si>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</si>
  <si>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</si>
  <si>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</si>
  <si>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</si>
  <si>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</si>
  <si>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</si>
  <si>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</si>
  <si>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</si>
  <si>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</si>
  <si>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</si>
  <si>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</si>
  <si>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</si>
  <si>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</si>
  <si>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</si>
  <si>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</si>
  <si>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</si>
  <si>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</si>
  <si>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</si>
  <si>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</si>
  <si>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</si>
  <si>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</si>
  <si>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</si>
  <si>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</si>
  <si>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</si>
  <si>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</si>
  <si>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</si>
  <si>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</si>
  <si>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</si>
  <si>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</si>
  <si>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</si>
  <si>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</si>
  <si>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</si>
  <si>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</si>
  <si>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</si>
  <si>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</si>
  <si>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</si>
  <si>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</si>
  <si>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</si>
  <si>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</si>
  <si>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</si>
  <si>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</si>
  <si>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</si>
  <si>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</si>
  <si>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</si>
  <si>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</si>
  <si>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</si>
  <si>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</si>
  <si>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</si>
  <si>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</si>
  <si>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</si>
  <si>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</si>
  <si>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</si>
  <si>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</si>
  <si>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</si>
  <si>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</si>
  <si>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</si>
  <si>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</si>
  <si>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</si>
  <si>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</si>
  <si>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</si>
  <si>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</si>
  <si>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</si>
  <si>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</si>
  <si>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</si>
  <si>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</si>
  <si>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</si>
  <si>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</si>
  <si>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</si>
  <si>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</si>
  <si>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</si>
  <si>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</si>
  <si>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</si>
  <si>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</si>
  <si>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</si>
  <si>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</si>
  <si>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</si>
  <si>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</si>
  <si>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</si>
  <si>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</si>
  <si>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</si>
  <si>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</si>
  <si>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</si>
  <si>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</si>
  <si>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</si>
  <si>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</si>
  <si>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</si>
  <si>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</si>
  <si>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</si>
  <si>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</si>
  <si>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</si>
  <si>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</si>
  <si>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</si>
  <si>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</si>
  <si>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</si>
  <si>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</si>
  <si>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</si>
  <si>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</si>
  <si>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</si>
  <si>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</si>
  <si>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</si>
  <si>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</si>
  <si>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</si>
  <si>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</si>
  <si>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</si>
  <si>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</si>
  <si>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</si>
  <si>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</si>
  <si>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</si>
  <si>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</si>
  <si>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</si>
  <si>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</si>
  <si>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</si>
  <si>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</si>
  <si>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</si>
  <si>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</si>
  <si>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</si>
  <si>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</si>
  <si>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</si>
  <si>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</si>
  <si>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</si>
  <si>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</si>
  <si>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</si>
  <si>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</si>
  <si>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</si>
  <si>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</si>
  <si>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</si>
  <si>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</si>
  <si>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</si>
  <si>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</si>
  <si>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</si>
  <si>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</si>
  <si>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</si>
  <si>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</si>
  <si>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</si>
  <si>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</si>
  <si>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</si>
  <si>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</si>
  <si>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</si>
  <si>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</si>
  <si>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</si>
  <si>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</si>
  <si>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</si>
  <si>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</si>
  <si>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</si>
  <si>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</si>
  <si>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</si>
  <si>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</si>
  <si>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</si>
  <si>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</si>
  <si>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</si>
  <si>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</si>
  <si>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</si>
  <si>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</si>
  <si>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</si>
  <si>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</si>
  <si>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</si>
  <si>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</si>
  <si>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</si>
  <si>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</si>
  <si>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</si>
  <si>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</si>
  <si>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</si>
  <si>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</si>
  <si>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</si>
  <si>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</si>
  <si>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</si>
  <si>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</si>
  <si>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</si>
  <si>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</si>
  <si>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</si>
  <si>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</si>
  <si>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</si>
  <si>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</si>
  <si>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</si>
  <si>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</si>
  <si>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</si>
  <si>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</si>
  <si>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</si>
  <si>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</si>
  <si>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</si>
  <si>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</si>
  <si>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</si>
  <si>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</si>
  <si>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</si>
  <si>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</si>
  <si>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</si>
  <si>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</si>
  <si>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</si>
  <si>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</si>
  <si>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</si>
  <si>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</si>
  <si>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</si>
  <si>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</si>
  <si>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</si>
  <si>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</si>
  <si>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</si>
  <si>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</si>
  <si>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</si>
  <si>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</si>
  <si>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</si>
  <si>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</si>
  <si>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</si>
  <si>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</si>
  <si>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</si>
  <si>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</si>
  <si>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</si>
  <si>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</si>
  <si>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</si>
  <si>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</si>
  <si>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</si>
  <si>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</si>
  <si>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</si>
  <si>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</si>
  <si>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</si>
  <si>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</si>
  <si>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</si>
  <si>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</si>
  <si>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</si>
  <si>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</si>
  <si>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</si>
  <si>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</si>
  <si>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</si>
  <si>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</si>
  <si>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</si>
  <si>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</si>
  <si>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</si>
  <si>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</si>
  <si>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</si>
  <si>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</si>
  <si>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</si>
  <si>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</si>
  <si>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</si>
  <si>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</si>
  <si>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</si>
  <si>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</si>
  <si>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</si>
  <si>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</si>
  <si>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</si>
  <si>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</si>
  <si>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</si>
  <si>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</si>
  <si>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</si>
  <si>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</si>
  <si>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</si>
  <si>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</si>
  <si>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</si>
  <si>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</si>
  <si>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</si>
  <si>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</si>
  <si>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</si>
  <si>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</si>
  <si>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</si>
  <si>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</si>
  <si>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</si>
  <si>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</si>
  <si>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</si>
  <si>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</si>
  <si>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</si>
  <si>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</si>
  <si>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</si>
  <si>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</si>
  <si>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</si>
  <si>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</si>
  <si>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</si>
  <si>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</si>
  <si>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</si>
  <si>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</si>
  <si>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</si>
  <si>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</si>
  <si>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</si>
  <si>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</si>
  <si>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</si>
  <si>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</si>
  <si>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</si>
  <si>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</si>
  <si>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</si>
  <si>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</si>
  <si>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</si>
  <si>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</si>
  <si>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</si>
  <si>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</si>
  <si>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</si>
  <si>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</si>
  <si>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</si>
  <si>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</si>
  <si>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</si>
  <si>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</si>
  <si>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</si>
  <si>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</si>
  <si>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</si>
  <si>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</si>
  <si>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</si>
  <si>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</si>
  <si>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</si>
  <si>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</si>
  <si>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</si>
  <si>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</si>
  <si>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</si>
  <si>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</si>
  <si>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</si>
  <si>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</si>
  <si>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</si>
  <si>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</si>
  <si>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</si>
  <si>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</si>
  <si>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</si>
  <si>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</si>
  <si>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</si>
  <si>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</si>
  <si>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</si>
  <si>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</si>
  <si>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</si>
  <si>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</si>
  <si>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</si>
  <si>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</si>
  <si>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</si>
  <si>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</si>
  <si>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</si>
  <si>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</si>
  <si>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</si>
  <si>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</si>
  <si>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</si>
  <si>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</si>
  <si>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</si>
  <si>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</si>
  <si>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</si>
  <si>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</si>
  <si>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</si>
  <si>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</si>
  <si>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</si>
  <si>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</si>
  <si>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</si>
  <si>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</si>
  <si>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</si>
  <si>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</si>
  <si>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</si>
  <si>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</si>
  <si>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</si>
  <si>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</si>
  <si>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</si>
  <si>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</si>
  <si>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</si>
  <si>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</si>
  <si>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</si>
  <si>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</si>
  <si>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</si>
  <si>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</si>
  <si>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</si>
  <si>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</si>
  <si>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</si>
  <si>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</si>
  <si>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</si>
  <si>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</si>
  <si>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</si>
  <si>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</si>
  <si>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</si>
  <si>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</si>
  <si>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</si>
  <si>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</si>
  <si>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</si>
  <si>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</si>
  <si>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</si>
  <si>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</si>
  <si>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</si>
  <si>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</si>
  <si>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</si>
  <si>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</si>
  <si>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</si>
  <si>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</si>
  <si>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</si>
  <si>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</si>
  <si>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</si>
  <si>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</si>
  <si>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</si>
  <si>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</si>
  <si>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</si>
  <si>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</si>
  <si>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</si>
  <si>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</si>
  <si>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</si>
  <si>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</si>
  <si>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</si>
  <si>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</si>
  <si>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</si>
  <si>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</si>
  <si>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</si>
  <si>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</si>
  <si>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</si>
  <si>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</si>
  <si>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</si>
  <si>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</si>
  <si>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</si>
  <si>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</si>
  <si>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</si>
  <si>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</si>
  <si>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</si>
  <si>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</si>
  <si>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</si>
  <si>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</si>
  <si>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</si>
  <si>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</si>
  <si>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</si>
  <si>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</si>
  <si>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</si>
  <si>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</si>
  <si>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</si>
  <si>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</si>
  <si>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</si>
  <si>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</si>
  <si>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</si>
  <si>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</si>
  <si>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</si>
  <si>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</si>
  <si>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</si>
  <si>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</si>
  <si>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</si>
  <si>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</si>
  <si>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</si>
  <si>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</si>
  <si>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</si>
  <si>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</si>
  <si>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</si>
  <si>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</si>
  <si>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</si>
  <si>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</si>
  <si>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</si>
  <si>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</si>
  <si>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</si>
  <si>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</si>
  <si>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</si>
  <si>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</si>
  <si>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</si>
  <si>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</si>
  <si>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</si>
  <si>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</si>
  <si>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</si>
  <si>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</si>
  <si>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</si>
  <si>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</si>
  <si>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</si>
  <si>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</si>
  <si>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</si>
  <si>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</si>
  <si>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</si>
  <si>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</si>
  <si>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</si>
  <si>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</si>
  <si>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</si>
  <si>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</si>
  <si>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</si>
  <si>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</si>
  <si>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</si>
  <si>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</si>
  <si>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</si>
  <si>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</si>
  <si>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</si>
  <si>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</si>
  <si>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</si>
  <si>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</si>
  <si>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</si>
  <si>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</si>
  <si>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</si>
  <si>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</si>
  <si>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</si>
  <si>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</si>
  <si>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</si>
  <si>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</si>
  <si>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</si>
  <si>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</si>
  <si>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</si>
  <si>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</si>
  <si>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</si>
  <si>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</si>
  <si>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</si>
  <si>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</si>
  <si>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</si>
  <si>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</si>
  <si>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</si>
  <si>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</si>
  <si>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</si>
  <si>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</si>
  <si>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</si>
  <si>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</si>
  <si>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</si>
  <si>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</si>
  <si>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</si>
  <si>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</si>
  <si>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</si>
  <si>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</si>
  <si>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</si>
  <si>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</si>
  <si>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</si>
  <si>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</si>
  <si>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</si>
  <si>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</si>
  <si>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</si>
  <si>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</si>
  <si>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</si>
  <si>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</si>
  <si>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</si>
  <si>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</si>
  <si>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</si>
  <si>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</si>
  <si>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</si>
  <si>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</si>
  <si>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</si>
  <si>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</si>
  <si>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</si>
  <si>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</si>
  <si>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</si>
  <si>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</si>
  <si>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</si>
  <si>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</si>
  <si>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</si>
  <si>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</si>
  <si>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</si>
  <si>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</si>
  <si>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</si>
  <si>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</si>
  <si>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</si>
  <si>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</si>
  <si>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</si>
  <si>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</si>
  <si>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</si>
  <si>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</si>
  <si>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</si>
  <si>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</si>
  <si>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</si>
  <si>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</si>
  <si>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</si>
  <si>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</si>
  <si>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</si>
  <si>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</si>
  <si>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</si>
  <si>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</si>
  <si>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</si>
  <si>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</si>
  <si>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</si>
  <si>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</si>
  <si>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</si>
  <si>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</si>
  <si>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</si>
  <si>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</si>
  <si>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</si>
  <si>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</si>
  <si>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</si>
  <si>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</si>
  <si>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</si>
  <si>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</si>
  <si>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</si>
  <si>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</si>
  <si>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</si>
  <si>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</si>
  <si>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</si>
  <si>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</si>
  <si>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</si>
  <si>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</si>
  <si>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</si>
  <si>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</si>
  <si>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</si>
  <si>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</si>
  <si>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</si>
  <si>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</si>
  <si>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</si>
  <si>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</si>
  <si>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</si>
  <si>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</si>
  <si>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</si>
  <si>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</si>
  <si>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</si>
  <si>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</si>
  <si>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</si>
  <si>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</si>
  <si>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</si>
  <si>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</si>
  <si>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</si>
  <si>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</si>
  <si>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</si>
  <si>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</si>
  <si>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</si>
  <si>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</si>
  <si>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</si>
  <si>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</si>
  <si>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</si>
  <si>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</si>
  <si>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</si>
  <si>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</si>
  <si>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</si>
  <si>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</si>
  <si>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</si>
  <si>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</si>
  <si>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</si>
  <si>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</si>
  <si>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</si>
  <si>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</si>
  <si>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</si>
  <si>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</si>
  <si>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</si>
  <si>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</si>
  <si>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</si>
  <si>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</si>
  <si>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</si>
  <si>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</si>
  <si>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</si>
  <si>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</si>
  <si>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</si>
  <si>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</si>
  <si>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</si>
  <si>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</si>
  <si>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</si>
  <si>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</si>
  <si>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</si>
  <si>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</si>
  <si>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</si>
  <si>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</si>
  <si>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</si>
  <si>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</si>
  <si>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</si>
  <si>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</si>
  <si>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</si>
  <si>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</si>
  <si>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</si>
  <si>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</si>
  <si>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</si>
  <si>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</si>
  <si>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</si>
  <si>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</si>
  <si>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</si>
  <si>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</si>
  <si>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</si>
  <si>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</si>
  <si>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</si>
  <si>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</si>
  <si>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</si>
  <si>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</si>
  <si>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</si>
  <si>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</si>
  <si>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</si>
  <si>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</si>
  <si>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</si>
  <si>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</si>
  <si>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</si>
  <si>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</si>
  <si>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</si>
  <si>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</si>
  <si>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</si>
  <si>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</si>
  <si>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</si>
  <si>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</si>
  <si>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</si>
  <si>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</si>
  <si>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</si>
  <si>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</si>
  <si>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</si>
  <si>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</si>
  <si>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</si>
  <si>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</si>
  <si>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</si>
  <si>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</si>
  <si>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</si>
  <si>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</si>
  <si>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</si>
  <si>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</si>
  <si>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</si>
  <si>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</si>
  <si>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</si>
  <si>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</si>
  <si>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</si>
  <si>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</si>
  <si>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</si>
  <si>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</si>
  <si>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</si>
  <si>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</si>
  <si>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</si>
  <si>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</si>
  <si>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</si>
  <si>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</si>
  <si>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</si>
  <si>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</si>
  <si>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</si>
  <si>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</si>
  <si>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</si>
  <si>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</si>
  <si>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</si>
  <si>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</si>
  <si>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</si>
  <si>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</si>
  <si>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</si>
  <si>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</si>
  <si>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</si>
  <si>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</si>
  <si>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</si>
  <si>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</si>
  <si>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</si>
  <si>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</si>
  <si>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</si>
  <si>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</si>
  <si>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</si>
  <si>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</si>
  <si>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</si>
  <si>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</si>
  <si>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</si>
  <si>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</si>
  <si>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</si>
  <si>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</si>
  <si>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</si>
  <si>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</si>
  <si>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</si>
  <si>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</si>
  <si>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</si>
  <si>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</si>
  <si>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</si>
  <si>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</si>
  <si>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</si>
  <si>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</si>
  <si>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</si>
  <si>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</si>
  <si>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</si>
  <si>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</si>
  <si>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</si>
  <si>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</si>
  <si>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</si>
  <si>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</si>
  <si>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</si>
  <si>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</si>
  <si>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</si>
  <si>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</si>
  <si>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</si>
  <si>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</si>
  <si>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</si>
  <si>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</si>
  <si>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</si>
  <si>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</si>
  <si>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</si>
  <si>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</si>
  <si>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</si>
  <si>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</si>
  <si>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</si>
  <si>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</si>
  <si>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</si>
  <si>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</si>
  <si>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</si>
  <si>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</si>
  <si>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</si>
  <si>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</si>
  <si>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</si>
  <si>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</si>
  <si>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</si>
  <si>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</si>
  <si>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</si>
  <si>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</si>
  <si>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</si>
  <si>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</si>
  <si>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</si>
  <si>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</si>
  <si>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</si>
  <si>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</si>
  <si>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</si>
  <si>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</si>
  <si>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</si>
  <si>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</si>
  <si>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</si>
  <si>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</si>
  <si>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</si>
  <si>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</si>
  <si>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</si>
  <si>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</si>
  <si>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</si>
  <si>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</si>
  <si>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</si>
  <si>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</si>
  <si>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</si>
  <si>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</si>
  <si>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</si>
  <si>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</si>
  <si>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</si>
  <si>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</si>
  <si>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</si>
  <si>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</si>
  <si>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</si>
  <si>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</si>
  <si>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</si>
  <si>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</si>
  <si>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</si>
  <si>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</si>
  <si>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</si>
  <si>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</si>
  <si>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</si>
  <si>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</si>
  <si>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</si>
  <si>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</si>
  <si>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</si>
  <si>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</si>
  <si>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</si>
  <si>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</si>
  <si>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</si>
  <si>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</si>
  <si>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</si>
  <si>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</si>
  <si>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</si>
  <si>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</si>
  <si>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</si>
  <si>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</si>
  <si>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</si>
  <si>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</si>
  <si>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</si>
  <si>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</si>
  <si>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</si>
  <si>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</si>
  <si>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</si>
  <si>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</si>
  <si>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</si>
  <si>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</si>
  <si>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</si>
  <si>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</si>
  <si>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</si>
  <si>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</si>
  <si>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</si>
  <si>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</si>
  <si>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</si>
  <si>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</si>
  <si>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</si>
  <si>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</si>
  <si>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</si>
  <si>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</si>
  <si>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</si>
  <si>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</si>
  <si>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</si>
  <si>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</si>
  <si>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</si>
  <si>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</si>
  <si>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</si>
  <si>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</si>
  <si>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</si>
  <si>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</si>
  <si>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</si>
  <si>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</si>
  <si>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</si>
  <si>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</si>
  <si>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</si>
  <si>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</si>
  <si>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</si>
  <si>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</si>
  <si>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</si>
  <si>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</si>
  <si>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</si>
  <si>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</si>
  <si>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</si>
  <si>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</si>
  <si>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</si>
  <si>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</si>
  <si>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</si>
  <si>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</si>
  <si>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</si>
  <si>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</si>
  <si>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</si>
  <si>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</si>
  <si>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</si>
  <si>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</si>
  <si>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</si>
  <si>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</si>
  <si>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</si>
  <si>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</si>
  <si>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</si>
  <si>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</si>
  <si>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</si>
  <si>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</si>
  <si>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</si>
  <si>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</si>
  <si>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</si>
  <si>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</si>
  <si>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</si>
  <si>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</si>
  <si>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</si>
  <si>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</si>
  <si>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</si>
  <si>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</si>
  <si>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</si>
  <si>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</si>
  <si>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</si>
  <si>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</si>
  <si>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</si>
  <si>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</si>
  <si>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</si>
  <si>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</si>
  <si>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</si>
  <si>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</si>
  <si>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</si>
  <si>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</si>
  <si>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</si>
  <si>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</si>
  <si>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</si>
  <si>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</si>
  <si>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</si>
  <si>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</si>
  <si>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</si>
  <si>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</si>
  <si>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</si>
  <si>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</si>
  <si>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</si>
  <si>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</si>
  <si>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</si>
  <si>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</si>
  <si>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</si>
  <si>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</si>
  <si>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</si>
  <si>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</si>
  <si>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</si>
  <si>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</si>
  <si>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</si>
  <si>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</si>
  <si>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</si>
  <si>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</si>
  <si>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</si>
  <si>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</si>
  <si>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</si>
  <si>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</si>
  <si>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</si>
  <si>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</si>
  <si>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</si>
  <si>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</si>
  <si>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</si>
  <si>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</si>
  <si>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</si>
  <si>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</si>
  <si>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</si>
  <si>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</si>
  <si>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</si>
  <si>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</si>
  <si>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</si>
  <si>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</si>
  <si>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</si>
  <si>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</si>
  <si>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</si>
  <si>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</si>
  <si>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</si>
  <si>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</si>
  <si>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</si>
  <si>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</si>
  <si>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</si>
  <si>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</si>
  <si>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</si>
  <si>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</si>
  <si>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</si>
  <si>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</si>
  <si>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</si>
  <si>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</si>
  <si>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</si>
  <si>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</si>
  <si>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</si>
  <si>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</si>
  <si>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</si>
  <si>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</si>
  <si>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</si>
  <si>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</si>
  <si>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</si>
  <si>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</si>
  <si>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</si>
  <si>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</si>
  <si>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</si>
  <si>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</si>
  <si>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</si>
  <si>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</si>
  <si>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</si>
  <si>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</si>
  <si>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</si>
  <si>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</si>
  <si>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</si>
  <si>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</si>
  <si>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</si>
  <si>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</si>
  <si>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</si>
  <si>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</si>
  <si>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</si>
  <si>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</si>
  <si>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</si>
  <si>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</si>
  <si>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</si>
  <si>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</si>
  <si>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</si>
  <si>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</si>
  <si>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</si>
  <si>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</si>
  <si>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</si>
  <si>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</si>
  <si>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</si>
  <si>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</si>
  <si>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</si>
  <si>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</si>
  <si>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</si>
  <si>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</si>
  <si>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</si>
  <si>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</si>
  <si>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</si>
  <si>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</si>
  <si>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</si>
  <si>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</si>
  <si>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</si>
  <si>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</si>
  <si>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</si>
  <si>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</si>
  <si>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</si>
  <si>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</si>
  <si>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</si>
  <si>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</si>
  <si>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</si>
  <si>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</si>
  <si>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</si>
  <si>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</si>
  <si>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</si>
  <si>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</si>
  <si>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</si>
  <si>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</si>
  <si>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</si>
  <si>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</si>
  <si>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</si>
  <si>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</si>
  <si>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</si>
  <si>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</si>
  <si>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</si>
  <si>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</si>
  <si>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</si>
  <si>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</si>
  <si>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</si>
  <si>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</si>
  <si>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</si>
  <si>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</si>
  <si>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</si>
  <si>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</si>
  <si>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</si>
  <si>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</si>
  <si>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</si>
  <si>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</si>
  <si>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</si>
  <si>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</si>
  <si>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</si>
  <si>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</si>
  <si>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</si>
  <si>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</si>
  <si>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</si>
  <si>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</si>
  <si>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</si>
  <si>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</si>
  <si>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</si>
  <si>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</si>
  <si>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</si>
  <si>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</si>
  <si>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</si>
  <si>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</si>
  <si>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</si>
  <si>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</si>
  <si>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</si>
  <si>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</si>
  <si>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</si>
  <si>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</si>
  <si>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</si>
  <si>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</si>
  <si>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</si>
  <si>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</si>
  <si>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</si>
  <si>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</si>
  <si>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</si>
  <si>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</si>
  <si>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</si>
  <si>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</si>
  <si>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</si>
  <si>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</si>
  <si>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</si>
  <si>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</si>
  <si>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</si>
  <si>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</si>
  <si>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</si>
  <si>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</si>
  <si>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</si>
  <si>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</si>
  <si>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</si>
  <si>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</si>
  <si>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</si>
  <si>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</si>
  <si>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</si>
  <si>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</si>
  <si>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</si>
  <si>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</si>
  <si>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</si>
  <si>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</si>
  <si>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</si>
  <si>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</si>
  <si>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</si>
  <si>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</si>
  <si>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</si>
  <si>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</si>
  <si>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</si>
  <si>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</si>
  <si>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</si>
  <si>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</si>
  <si>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</si>
  <si>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</si>
  <si>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</si>
  <si>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</si>
  <si>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</si>
  <si>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</si>
  <si>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</si>
  <si>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</si>
  <si>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</si>
  <si>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</si>
  <si>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</si>
  <si>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</si>
  <si>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</si>
  <si>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</si>
  <si>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</si>
  <si>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</si>
  <si>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</si>
  <si>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</si>
  <si>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</si>
  <si>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</si>
  <si>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</si>
  <si>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</si>
  <si>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</si>
  <si>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</si>
  <si>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</si>
  <si>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</si>
  <si>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</si>
  <si>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</si>
  <si>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</si>
  <si>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</si>
  <si>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</si>
  <si>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</si>
  <si>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</si>
  <si>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</si>
  <si>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</si>
  <si>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</si>
  <si>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</si>
  <si>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</si>
  <si>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</si>
  <si>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</si>
  <si>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</si>
  <si>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</si>
  <si>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</si>
  <si>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</si>
  <si>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</si>
  <si>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</si>
  <si>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</si>
  <si>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</si>
  <si>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</si>
  <si>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</si>
  <si>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</si>
  <si>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</si>
  <si>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</si>
  <si>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</si>
  <si>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</si>
  <si>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</si>
  <si>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</si>
  <si>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</si>
  <si>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</si>
  <si>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</si>
  <si>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</si>
  <si>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</si>
  <si>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</si>
  <si>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</si>
  <si>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</si>
  <si>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</si>
  <si>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</si>
  <si>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</si>
  <si>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</si>
  <si>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</si>
  <si>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</si>
  <si>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</si>
  <si>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</si>
  <si>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</si>
  <si>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</si>
  <si>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</si>
  <si>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</si>
  <si>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</si>
  <si>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</si>
  <si>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</si>
  <si>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</si>
  <si>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</si>
  <si>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</si>
  <si>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</si>
  <si>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</si>
  <si>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</si>
  <si>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</si>
  <si>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</si>
  <si>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</si>
  <si>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</si>
  <si>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</si>
  <si>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</si>
  <si>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</si>
  <si>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</si>
  <si>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</si>
  <si>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</si>
  <si>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</si>
  <si>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</si>
  <si>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</si>
  <si>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</si>
  <si>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</si>
  <si>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</si>
  <si>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</si>
  <si>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</si>
  <si>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</si>
  <si>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</si>
  <si>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</si>
  <si>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</si>
  <si>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</si>
  <si>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</si>
  <si>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</si>
  <si>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</si>
  <si>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</si>
  <si>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</si>
  <si>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</si>
  <si>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</si>
  <si>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</si>
  <si>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</si>
  <si>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</si>
  <si>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</si>
  <si>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</si>
  <si>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</si>
  <si>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</si>
  <si>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</si>
  <si>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</si>
  <si>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</si>
  <si>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</si>
  <si>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</si>
  <si>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</si>
  <si>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</si>
  <si>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</si>
  <si>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</si>
  <si>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</si>
  <si>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</si>
  <si>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</si>
  <si>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</si>
  <si>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</si>
  <si>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</si>
  <si>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</si>
  <si>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</si>
  <si>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</si>
  <si>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</si>
  <si>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</si>
  <si>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</si>
  <si>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</si>
  <si>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</si>
  <si>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</si>
  <si>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</si>
  <si>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</si>
  <si>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</si>
  <si>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</si>
  <si>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</si>
  <si>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</si>
  <si>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</si>
  <si>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</si>
  <si>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</si>
  <si>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</si>
  <si>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</si>
  <si>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</si>
  <si>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</si>
  <si>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</si>
  <si>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</si>
  <si>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</si>
  <si>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</si>
  <si>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</si>
  <si>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</si>
  <si>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</si>
  <si>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</si>
  <si>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</si>
  <si>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</si>
  <si>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</si>
  <si>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</si>
  <si>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</si>
  <si>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</si>
  <si>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</si>
  <si>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</si>
  <si>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</si>
  <si>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</si>
  <si>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</si>
  <si>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</si>
  <si>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</si>
  <si>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</si>
  <si>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</si>
  <si>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</si>
  <si>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</si>
  <si>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</si>
  <si>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</si>
  <si>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</si>
  <si>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</si>
  <si>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</si>
  <si>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</si>
  <si>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</si>
  <si>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</si>
  <si>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</si>
  <si>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</si>
  <si>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</si>
  <si>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</si>
  <si>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</si>
  <si>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</si>
  <si>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</si>
  <si>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</si>
  <si>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</si>
  <si>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</si>
  <si>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</si>
  <si>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</si>
  <si>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</si>
  <si>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</si>
  <si>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</si>
  <si>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</si>
  <si>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</si>
  <si>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</si>
  <si>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</si>
  <si>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</si>
  <si>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</si>
  <si>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</si>
  <si>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</si>
  <si>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</si>
  <si>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</si>
  <si>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</si>
  <si>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</si>
  <si>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</si>
  <si>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</si>
  <si>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</si>
  <si>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</si>
  <si>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</si>
  <si>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</si>
  <si>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</si>
  <si>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</si>
  <si>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</si>
  <si>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</si>
  <si>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</si>
  <si>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</si>
  <si>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</si>
  <si>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</si>
  <si>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</si>
  <si>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</si>
  <si>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</si>
  <si>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</si>
  <si>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</si>
  <si>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</si>
  <si>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</si>
  <si>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</si>
  <si>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</si>
  <si>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</si>
  <si>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</si>
  <si>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</si>
  <si>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</si>
  <si>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</si>
  <si>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</si>
  <si>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</si>
  <si>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</si>
  <si>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</si>
  <si>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</si>
  <si>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</si>
  <si>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</si>
  <si>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</si>
  <si>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</si>
  <si>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</si>
  <si>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</si>
  <si>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</si>
  <si>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</si>
  <si>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</si>
  <si>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</si>
  <si>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</si>
  <si>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</si>
  <si>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</si>
  <si>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</si>
  <si>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</si>
  <si>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</si>
  <si>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</si>
  <si>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</si>
  <si>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</si>
  <si>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</si>
  <si>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</si>
  <si>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</si>
  <si>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</si>
  <si>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</si>
  <si>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</si>
  <si>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</si>
  <si>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</si>
  <si>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</si>
  <si>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</si>
  <si>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</si>
  <si>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</si>
  <si>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</si>
  <si>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</si>
  <si>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</si>
  <si>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</si>
  <si>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</si>
  <si>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</si>
  <si>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</si>
  <si>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</si>
  <si>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</si>
  <si>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</si>
  <si>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</si>
  <si>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</si>
  <si>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</si>
  <si>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</si>
  <si>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</si>
  <si>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</si>
  <si>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</si>
  <si>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</si>
  <si>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</si>
  <si>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</si>
  <si>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</si>
  <si>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</si>
  <si>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</si>
  <si>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</si>
  <si>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</si>
  <si>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</si>
  <si>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</si>
  <si>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</si>
  <si>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</si>
  <si>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</si>
  <si>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</si>
  <si>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</si>
  <si>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</si>
  <si>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</si>
  <si>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</si>
  <si>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</si>
  <si>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</si>
  <si>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</si>
  <si>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</si>
  <si>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</si>
  <si>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</si>
  <si>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</si>
  <si>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</si>
  <si>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</si>
  <si>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</si>
  <si>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</si>
  <si>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</si>
  <si>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</si>
  <si>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</si>
  <si>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</si>
  <si>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</si>
  <si>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</si>
  <si>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</si>
  <si>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</si>
  <si>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</si>
  <si>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</si>
  <si>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</si>
  <si>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</si>
  <si>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</si>
  <si>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</si>
  <si>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</si>
  <si>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</si>
  <si>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</si>
  <si>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</si>
  <si>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</si>
  <si>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</si>
  <si>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</si>
  <si>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</si>
  <si>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</si>
  <si>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</si>
  <si>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</si>
  <si>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</si>
  <si>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</si>
  <si>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</si>
  <si>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</si>
  <si>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</si>
  <si>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</si>
  <si>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</si>
  <si>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</si>
  <si>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</si>
  <si>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</si>
  <si>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</si>
  <si>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</si>
  <si>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</si>
  <si>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</si>
  <si>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</si>
  <si>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</si>
  <si>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</si>
  <si>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</si>
  <si>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</si>
  <si>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</si>
  <si>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</si>
  <si>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</si>
  <si>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</si>
  <si>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</si>
  <si>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</si>
  <si>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</si>
  <si>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</si>
  <si>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</si>
  <si>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</si>
  <si>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</si>
  <si>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</si>
  <si>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</si>
  <si>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</si>
  <si>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</si>
  <si>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</si>
  <si>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</si>
  <si>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</si>
  <si>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</si>
  <si>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</si>
  <si>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</si>
  <si>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</si>
  <si>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</si>
  <si>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</si>
  <si>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</si>
  <si>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</si>
  <si>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</si>
  <si>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</si>
  <si>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</si>
  <si>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</si>
  <si>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</si>
  <si>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</si>
  <si>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</si>
  <si>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</si>
  <si>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</si>
  <si>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</si>
  <si>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</si>
  <si>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</si>
  <si>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</si>
  <si>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</si>
  <si>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</si>
  <si>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</si>
  <si>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</si>
  <si>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</si>
  <si>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</si>
  <si>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</si>
  <si>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</si>
  <si>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</si>
  <si>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</si>
  <si>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</si>
  <si>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</si>
  <si>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</si>
  <si>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</si>
  <si>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</si>
  <si>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</si>
  <si>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</si>
  <si>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</si>
  <si>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</si>
  <si>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</si>
  <si>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</si>
  <si>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</si>
  <si>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</si>
  <si>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</si>
  <si>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</si>
  <si>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</si>
  <si>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</si>
  <si>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</si>
  <si>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</si>
  <si>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</si>
  <si>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</si>
  <si>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</si>
  <si>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</si>
  <si>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</si>
  <si>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</si>
  <si>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</si>
  <si>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</si>
  <si>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</si>
  <si>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</si>
  <si>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</si>
  <si>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</si>
  <si>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</si>
  <si>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</si>
  <si>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</si>
  <si>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</si>
  <si>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</si>
  <si>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</si>
  <si>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</si>
  <si>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</si>
  <si>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</si>
  <si>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</si>
  <si>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</si>
  <si>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</si>
  <si>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</si>
  <si>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</si>
  <si>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</si>
  <si>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</si>
  <si>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</si>
  <si>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</si>
  <si>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</si>
  <si>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</si>
  <si>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</si>
  <si>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</si>
  <si>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</si>
  <si>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</si>
  <si>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</si>
  <si>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</si>
  <si>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</si>
  <si>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</si>
  <si>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</si>
  <si>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</si>
  <si>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</si>
  <si>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</si>
  <si>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</si>
  <si>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</si>
  <si>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</si>
  <si>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</si>
  <si>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</si>
  <si>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</si>
  <si>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</si>
  <si>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</si>
  <si>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</si>
  <si>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</si>
  <si>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</si>
  <si>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</si>
  <si>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</si>
  <si>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</si>
  <si>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</si>
  <si>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</si>
  <si>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</si>
  <si>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</si>
  <si>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</si>
  <si>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</si>
  <si>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</si>
  <si>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</si>
  <si>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</si>
  <si>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</si>
  <si>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</si>
  <si>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</si>
  <si>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</si>
  <si>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</si>
  <si>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</si>
  <si>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</si>
  <si>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</si>
  <si>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</si>
  <si>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</si>
  <si>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</si>
  <si>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</si>
  <si>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</si>
  <si>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</si>
  <si>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</si>
  <si>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</si>
  <si>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</si>
  <si>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</si>
  <si>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</si>
  <si>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</si>
  <si>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</si>
  <si>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</si>
  <si>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</si>
  <si>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</si>
  <si>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</si>
  <si>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</si>
  <si>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</si>
  <si>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</si>
  <si>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</si>
  <si>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</si>
  <si>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</si>
  <si>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</si>
  <si>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</si>
  <si>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</si>
  <si>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</si>
  <si>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</si>
  <si>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</si>
  <si>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</si>
  <si>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</si>
  <si>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</si>
  <si>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</si>
  <si>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</si>
  <si>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</si>
  <si>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</si>
  <si>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</si>
  <si>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</si>
  <si>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</si>
  <si>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</si>
  <si>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</si>
  <si>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</si>
  <si>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</si>
  <si>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</si>
  <si>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</si>
  <si>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</si>
  <si>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</si>
  <si>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</si>
  <si>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</si>
  <si>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</si>
  <si>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</si>
  <si>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</si>
  <si>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</si>
  <si>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</si>
  <si>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</si>
  <si>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</si>
  <si>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</si>
  <si>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</si>
  <si>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</si>
  <si>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</si>
  <si>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</si>
  <si>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</si>
  <si>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</si>
  <si>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</si>
  <si>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</si>
  <si>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</si>
  <si>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</si>
  <si>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</si>
  <si>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</si>
  <si>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</si>
  <si>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</si>
  <si>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</si>
  <si>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</si>
  <si>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</si>
  <si>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</si>
  <si>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</si>
  <si>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</si>
  <si>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</si>
  <si>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</si>
  <si>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</si>
  <si>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</si>
  <si>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</si>
  <si>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</si>
  <si>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</si>
  <si>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</si>
  <si>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</si>
  <si>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</si>
  <si>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</si>
  <si>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</si>
  <si>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</si>
  <si>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</si>
  <si>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</si>
  <si>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</si>
  <si>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</si>
  <si>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</si>
  <si>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</si>
  <si>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</si>
  <si>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</si>
  <si>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</si>
  <si>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</si>
  <si>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</si>
  <si>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</si>
  <si>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</si>
  <si>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</si>
  <si>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</si>
  <si>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</si>
  <si>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</si>
  <si>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</si>
  <si>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</si>
  <si>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</si>
  <si>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</si>
  <si>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</si>
  <si>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</si>
  <si>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</si>
  <si>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</si>
  <si>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</si>
  <si>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</si>
  <si>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</si>
  <si>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</si>
  <si>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</si>
  <si>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</si>
  <si>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</si>
  <si>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</si>
  <si>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</si>
  <si>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</si>
  <si>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</si>
  <si>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</si>
  <si>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</si>
  <si>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</si>
  <si>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</si>
  <si>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</si>
  <si>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</si>
  <si>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</si>
  <si>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</si>
  <si>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</si>
  <si>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</si>
  <si>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</si>
  <si>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</si>
  <si>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</si>
  <si>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</si>
  <si>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</si>
  <si>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</si>
  <si>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</si>
  <si>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</si>
  <si>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</si>
  <si>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</si>
  <si>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</si>
  <si>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</si>
  <si>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</si>
  <si>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</si>
  <si>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</si>
  <si>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</si>
  <si>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</si>
  <si>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</si>
  <si>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</si>
  <si>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</si>
  <si>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</si>
  <si>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</si>
  <si>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</si>
  <si>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</si>
  <si>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</si>
  <si>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</si>
  <si>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</si>
  <si>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</si>
  <si>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</si>
  <si>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</si>
  <si>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</si>
  <si>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</si>
  <si>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</si>
  <si>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</si>
  <si>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</si>
  <si>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</si>
  <si>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</si>
  <si>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</si>
  <si>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</si>
  <si>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</si>
  <si>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</si>
  <si>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</si>
  <si>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</si>
  <si>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</si>
  <si>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</si>
  <si>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</si>
  <si>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</si>
  <si>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</si>
  <si>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</si>
  <si>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</si>
  <si>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</si>
  <si>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</si>
  <si>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</si>
  <si>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</si>
  <si>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</si>
  <si>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</si>
  <si>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</si>
  <si>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</si>
  <si>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</si>
  <si>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</si>
  <si>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</si>
  <si>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</si>
  <si>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</si>
  <si>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</si>
  <si>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</si>
  <si>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</si>
  <si>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</si>
  <si>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</si>
  <si>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</si>
  <si>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</si>
  <si>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</si>
  <si>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</si>
  <si>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</si>
  <si>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</si>
  <si>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</si>
  <si>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</si>
  <si>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</si>
  <si>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</si>
  <si>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</si>
  <si>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</si>
  <si>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</si>
  <si>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</si>
  <si>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</si>
  <si>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</si>
  <si>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</si>
  <si>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</si>
  <si>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</si>
  <si>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</si>
  <si>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</si>
  <si>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</si>
  <si>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</si>
  <si>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</si>
  <si>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</si>
  <si>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</si>
  <si>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</si>
  <si>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</si>
  <si>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</si>
  <si>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</si>
  <si>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</si>
  <si>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</si>
  <si>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</si>
  <si>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</si>
  <si>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</si>
  <si>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</si>
  <si>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</si>
  <si>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</si>
  <si>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</si>
  <si>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</si>
  <si>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</si>
  <si>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</si>
  <si>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</si>
  <si>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</si>
  <si>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</si>
  <si>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</si>
  <si>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</si>
  <si>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</si>
  <si>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</si>
  <si>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</si>
  <si>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</si>
  <si>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</si>
  <si>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</si>
  <si>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</si>
  <si>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</si>
  <si>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</si>
  <si>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</si>
  <si>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</si>
  <si>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</si>
  <si>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</si>
  <si>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</si>
  <si>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</si>
  <si>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</si>
  <si>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</si>
  <si>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</si>
  <si>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</si>
  <si>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</si>
  <si>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</si>
  <si>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</si>
  <si>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</si>
  <si>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</si>
  <si>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</si>
  <si>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</si>
  <si>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</si>
  <si>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</si>
  <si>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</si>
  <si>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</si>
  <si>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</si>
  <si>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</si>
  <si>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</si>
  <si>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</si>
  <si>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</si>
  <si>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</si>
  <si>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</si>
  <si>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</si>
  <si>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</si>
  <si>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</si>
  <si>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</si>
  <si>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</si>
  <si>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</si>
  <si>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</si>
  <si>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</si>
  <si>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</si>
  <si>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</si>
  <si>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</si>
  <si>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</si>
  <si>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</si>
  <si>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</si>
  <si>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</si>
  <si>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</si>
  <si>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</si>
  <si>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</si>
  <si>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</si>
  <si>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</si>
  <si>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</si>
  <si>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</si>
  <si>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</si>
  <si>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</si>
  <si>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</si>
  <si>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</si>
  <si>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</si>
  <si>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</si>
  <si>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</si>
  <si>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</si>
  <si>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</si>
  <si>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</si>
  <si>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</si>
  <si>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</si>
  <si>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</si>
  <si>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</si>
  <si>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</si>
  <si>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</si>
  <si>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</si>
  <si>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</si>
  <si>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</si>
  <si>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</si>
  <si>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</si>
  <si>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</si>
  <si>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</si>
  <si>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</si>
  <si>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</si>
  <si>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</si>
  <si>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</si>
  <si>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</si>
  <si>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</si>
  <si>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</si>
  <si>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</si>
  <si>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</si>
  <si>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</si>
  <si>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</si>
  <si>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</si>
  <si>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</si>
  <si>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</si>
  <si>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</si>
  <si>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</si>
  <si>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</si>
  <si>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</si>
  <si>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</si>
  <si>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</si>
  <si>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</si>
  <si>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</si>
  <si>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</si>
  <si>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</si>
  <si>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</si>
  <si>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</si>
  <si>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</si>
  <si>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</si>
  <si>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</si>
  <si>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</si>
  <si>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</si>
  <si>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</si>
  <si>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</si>
  <si>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</si>
  <si>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</si>
  <si>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</si>
  <si>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</si>
  <si>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</si>
  <si>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</si>
  <si>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</si>
  <si>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</si>
  <si>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</si>
  <si>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</si>
  <si>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</si>
  <si>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</si>
  <si>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</si>
  <si>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</si>
  <si>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</si>
  <si>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</si>
  <si>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</si>
  <si>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</si>
  <si>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</si>
  <si>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</si>
  <si>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</si>
  <si>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</si>
  <si>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</si>
  <si>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</si>
  <si>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</si>
  <si>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</si>
  <si>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</si>
  <si>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</si>
  <si>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</si>
  <si>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</si>
  <si>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</si>
  <si>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</si>
  <si>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</si>
  <si>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</si>
  <si>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</si>
  <si>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</si>
  <si>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</si>
  <si>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</si>
  <si>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</si>
  <si>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</si>
  <si>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</si>
  <si>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</si>
  <si>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</si>
  <si>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</si>
  <si>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</si>
  <si>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</si>
  <si>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</si>
  <si>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</si>
  <si>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</si>
  <si>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</si>
  <si>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</si>
  <si>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</si>
  <si>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</si>
  <si>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</si>
  <si>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</si>
  <si>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</si>
  <si>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</si>
  <si>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</si>
  <si>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</si>
  <si>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</si>
  <si>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</si>
  <si>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</si>
  <si>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</si>
  <si>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</si>
  <si>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</si>
  <si>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</si>
  <si>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</si>
  <si>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</si>
  <si>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</si>
  <si>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</si>
  <si>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</si>
  <si>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</si>
  <si>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</si>
  <si>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</si>
  <si>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</si>
  <si>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</si>
  <si>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</si>
  <si>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</si>
  <si>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</si>
  <si>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</si>
  <si>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</si>
  <si>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</si>
  <si>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</si>
  <si>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</si>
  <si>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</si>
  <si>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</si>
  <si>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</si>
  <si>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</si>
  <si>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</si>
  <si>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</si>
  <si>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</si>
  <si>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</si>
  <si>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</si>
  <si>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</si>
  <si>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</si>
  <si>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</si>
  <si>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</si>
  <si>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</si>
  <si>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</si>
  <si>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</si>
  <si>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</si>
  <si>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</si>
  <si>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</si>
  <si>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</si>
  <si>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</si>
  <si>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</si>
  <si>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</si>
  <si>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</si>
  <si>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</si>
  <si>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</si>
  <si>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</si>
  <si>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</si>
  <si>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</si>
  <si>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</si>
  <si>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</si>
  <si>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</si>
  <si>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</si>
  <si>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</si>
  <si>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</si>
  <si>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</si>
  <si>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</si>
  <si>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</si>
  <si>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</si>
  <si>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</si>
  <si>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</si>
  <si>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</si>
  <si>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</si>
  <si>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</si>
  <si>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</si>
  <si>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</si>
  <si>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</si>
  <si>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</si>
  <si>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</si>
  <si>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</si>
  <si>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</si>
  <si>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</si>
  <si>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</si>
  <si>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</si>
  <si>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</si>
  <si>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</si>
  <si>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</si>
  <si>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</si>
  <si>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</si>
  <si>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</si>
  <si>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</si>
  <si>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</si>
  <si>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</si>
  <si>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</si>
  <si>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</si>
  <si>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</si>
  <si>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</si>
  <si>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</si>
  <si>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</si>
  <si>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</si>
  <si>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</si>
  <si>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</si>
  <si>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</si>
  <si>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</si>
  <si>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</si>
  <si>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</si>
  <si>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</si>
  <si>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</si>
  <si>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</si>
  <si>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</si>
  <si>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</si>
  <si>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</si>
  <si>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</si>
  <si>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</si>
  <si>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</si>
  <si>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</si>
  <si>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</si>
  <si>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</si>
  <si>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</si>
  <si>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</si>
  <si>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</si>
  <si>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</si>
  <si>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</si>
  <si>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</si>
  <si>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</si>
  <si>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</si>
  <si>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</si>
  <si>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</si>
  <si>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</si>
  <si>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</si>
  <si>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</si>
  <si>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</si>
  <si>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</si>
  <si>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</si>
  <si>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</si>
  <si>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</si>
  <si>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</si>
  <si>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</si>
  <si>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</si>
  <si>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</si>
  <si>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</si>
  <si>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</si>
  <si>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</si>
  <si>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</si>
  <si>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</si>
  <si>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</si>
  <si>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</si>
  <si>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</si>
  <si>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</si>
  <si>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</si>
  <si>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</si>
  <si>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</si>
  <si>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</si>
  <si>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</si>
  <si>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</si>
  <si>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</si>
  <si>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</si>
  <si>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</si>
  <si>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</si>
  <si>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</si>
  <si>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</si>
  <si>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</si>
  <si>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</si>
  <si>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</si>
  <si>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</si>
  <si>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</si>
  <si>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</si>
  <si>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</si>
  <si>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</si>
  <si>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</si>
  <si>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</si>
  <si>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</si>
  <si>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</si>
  <si>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</si>
  <si>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</si>
  <si>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</si>
  <si>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</si>
  <si>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</si>
  <si>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</si>
  <si>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</si>
  <si>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</si>
  <si>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</si>
  <si>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</si>
  <si>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</si>
  <si>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</si>
  <si>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</si>
  <si>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</si>
  <si>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</si>
  <si>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</si>
  <si>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</si>
  <si>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</si>
  <si>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</si>
  <si>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</si>
  <si>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</si>
  <si>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</si>
  <si>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</si>
  <si>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</si>
  <si>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</si>
  <si>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</si>
  <si>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</si>
  <si>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</si>
  <si>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</si>
  <si>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</si>
  <si>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</si>
  <si>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</si>
  <si>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</si>
  <si>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</si>
  <si>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</si>
  <si>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</si>
  <si>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</si>
  <si>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</si>
  <si>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</si>
  <si>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</si>
  <si>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</si>
  <si>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</si>
  <si>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</si>
  <si>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</si>
  <si>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</si>
  <si>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</si>
  <si>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</si>
  <si>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</si>
  <si>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</si>
  <si>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</si>
  <si>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</si>
  <si>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</si>
  <si>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</si>
  <si>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</si>
  <si>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</si>
  <si>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</si>
  <si>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</si>
  <si>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</si>
  <si>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</si>
  <si>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</si>
  <si>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</si>
  <si>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</si>
  <si>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</si>
  <si>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</si>
  <si>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</si>
  <si>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</si>
  <si>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</si>
  <si>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</si>
  <si>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</si>
  <si>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</si>
  <si>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</si>
  <si>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</si>
  <si>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</si>
  <si>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</si>
  <si>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</si>
  <si>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</si>
  <si>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</si>
  <si>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</si>
  <si>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</si>
  <si>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</si>
  <si>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</si>
  <si>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</si>
  <si>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</si>
  <si>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</si>
  <si>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</si>
  <si>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</si>
  <si>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</si>
  <si>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</si>
  <si>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</si>
  <si>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</si>
  <si>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</si>
  <si>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</si>
  <si>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</si>
  <si>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</si>
  <si>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</si>
  <si>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</si>
  <si>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</si>
  <si>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</si>
  <si>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</si>
  <si>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</si>
  <si>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</si>
  <si>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</si>
  <si>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</si>
  <si>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</si>
  <si>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</si>
  <si>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</si>
  <si>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</si>
  <si>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</si>
  <si>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</si>
  <si>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</si>
  <si>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</si>
  <si>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</si>
  <si>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</si>
  <si>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</si>
  <si>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</si>
  <si>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</si>
  <si>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</si>
  <si>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</si>
  <si>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</si>
  <si>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</si>
  <si>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</si>
  <si>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</si>
  <si>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</si>
  <si>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</si>
  <si>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</si>
  <si>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</si>
  <si>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</si>
  <si>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</si>
  <si>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</si>
  <si>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</si>
  <si>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</si>
  <si>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</si>
  <si>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</si>
  <si>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</si>
  <si>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</si>
  <si>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</si>
  <si>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</si>
  <si>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</si>
  <si>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</si>
  <si>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</si>
  <si>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</si>
  <si>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</si>
  <si>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</si>
  <si>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</si>
  <si>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</si>
  <si>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</si>
  <si>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</si>
  <si>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</si>
  <si>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</si>
  <si>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</si>
  <si>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</si>
  <si>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</si>
  <si>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</si>
  <si>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</si>
  <si>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</si>
  <si>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</si>
  <si>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XS2523326853</t>
  </si>
  <si>
    <t>XS2570759154</t>
  </si>
  <si>
    <t>XS2556232143</t>
  </si>
  <si>
    <t>XS2618704014</t>
  </si>
  <si>
    <t>XS2487770104</t>
  </si>
  <si>
    <t>XS2468221747</t>
  </si>
  <si>
    <t>XS2234573710</t>
  </si>
  <si>
    <t>XS2429205540</t>
  </si>
  <si>
    <t>XS2380748439</t>
  </si>
  <si>
    <t>XS2340854848</t>
  </si>
  <si>
    <t>XS2013520023</t>
  </si>
  <si>
    <t>XS2058855441</t>
  </si>
  <si>
    <t>XS2106563161</t>
  </si>
  <si>
    <t>XS2320539765</t>
  </si>
  <si>
    <t>XS2259776230</t>
  </si>
  <si>
    <t>AT0000A2Z7V4</t>
  </si>
  <si>
    <t>AT0000A2Z7W2</t>
  </si>
  <si>
    <t>CH1256367165</t>
  </si>
  <si>
    <t>CH1243018798</t>
  </si>
  <si>
    <t>CH1231094363</t>
  </si>
  <si>
    <t>AT0000A325B1</t>
  </si>
  <si>
    <t>AT0000A0V537</t>
  </si>
  <si>
    <t>AT0000A0SDS8</t>
  </si>
  <si>
    <t>AT0000A0SDT6</t>
  </si>
  <si>
    <t>Mortgage Covered Bonds | BAWAG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</si>
</sst>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8" fillId="0" borderId="0" applyFont="0" applyFill="0" applyBorder="0" applyAlignment="0" applyProtection="0"/>
  </cellStyleXfs>
  <cellXfs count="538">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52" fillId="0" borderId="57" xfId="5" applyFill="1" applyBorder="1" applyAlignment="1" applyProtection="1">
      <alignment horizontal="center" vertical="center" wrapText="1"/>
    </xf>
    <xf numFmtId="0" fontId="52" fillId="0" borderId="57" xfId="5" quotePrefix="1" applyFill="1" applyBorder="1" applyAlignment="1" applyProtection="1">
      <alignment horizontal="right" vertical="center" wrapText="1"/>
    </xf>
    <xf numFmtId="0" fontId="52" fillId="0" borderId="58" xfId="5" quotePrefix="1" applyFill="1" applyBorder="1" applyAlignment="1" applyProtection="1">
      <alignment horizontal="right" vertical="center" wrapText="1"/>
    </xf>
    <xf numFmtId="0" fontId="52"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4" fillId="0" borderId="0" xfId="4" applyNumberFormat="1" applyAlignment="1">
      <alignment horizontal="center" vertical="center" wrapText="1"/>
    </xf>
    <xf numFmtId="0" fontId="64" fillId="0" borderId="0" xfId="4" applyFont="1" applyAlignment="1">
      <alignment horizontal="center" vertical="center" wrapText="1"/>
    </xf>
    <xf numFmtId="168" fontId="64" fillId="0" borderId="0" xfId="6" applyNumberFormat="1" applyFont="1" applyFill="1" applyBorder="1" applyAlignment="1" applyProtection="1">
      <alignment horizontal="center" vertical="center" wrapText="1"/>
    </xf>
    <xf numFmtId="4" fontId="4" fillId="0" borderId="0" xfId="4" applyNumberFormat="1"/>
    <xf numFmtId="9" fontId="0" fillId="0" borderId="0" xfId="6" applyFont="1"/>
    <xf numFmtId="170" fontId="0" fillId="0" borderId="0" xfId="6" applyNumberFormat="1" applyFont="1"/>
    <xf numFmtId="0" fontId="58" fillId="14" borderId="0" xfId="4" applyFont="1" applyFill="1" applyAlignment="1">
      <alignment horizontal="center" vertical="center" wrapText="1"/>
    </xf>
    <xf numFmtId="168" fontId="50" fillId="0" borderId="0" xfId="6" applyNumberFormat="1" applyFont="1" applyFill="1" applyBorder="1" applyAlignment="1" applyProtection="1">
      <alignment horizontal="center" vertical="center" wrapText="1"/>
    </xf>
    <xf numFmtId="9" fontId="54" fillId="0" borderId="0" xfId="6"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0" fontId="57" fillId="16" borderId="0" xfId="4" applyFont="1" applyFill="1" applyAlignment="1">
      <alignment horizontal="center" vertical="center" wrapText="1"/>
    </xf>
    <xf numFmtId="0" fontId="65" fillId="16" borderId="0" xfId="4" quotePrefix="1" applyFont="1" applyFill="1" applyAlignment="1">
      <alignment horizontal="center" vertical="center" wrapText="1"/>
    </xf>
    <xf numFmtId="0" fontId="45" fillId="16" borderId="0" xfId="4" applyFont="1" applyFill="1" applyAlignment="1">
      <alignment horizontal="center" vertical="center" wrapText="1"/>
    </xf>
    <xf numFmtId="0" fontId="59" fillId="0" borderId="0" xfId="4" quotePrefix="1" applyFont="1" applyAlignment="1">
      <alignment horizontal="center" vertical="center" wrapText="1"/>
    </xf>
    <xf numFmtId="0" fontId="57" fillId="0" borderId="0" xfId="4" applyFont="1" applyAlignment="1">
      <alignment horizontal="center" vertical="center" wrapText="1"/>
    </xf>
    <xf numFmtId="168" fontId="50" fillId="0" borderId="0" xfId="4" quotePrefix="1" applyNumberFormat="1" applyFont="1" applyAlignment="1">
      <alignment horizontal="center" vertical="center" wrapText="1"/>
    </xf>
    <xf numFmtId="9" fontId="50"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4" fillId="0" borderId="0" xfId="4" applyNumberFormat="1" applyAlignment="1">
      <alignment horizontal="center" vertical="center" wrapText="1"/>
    </xf>
    <xf numFmtId="168" fontId="44" fillId="0" borderId="0" xfId="6" applyNumberFormat="1" applyFont="1" applyFill="1" applyBorder="1" applyAlignment="1" applyProtection="1">
      <alignment horizontal="center" vertical="center" wrapText="1"/>
    </xf>
    <xf numFmtId="168" fontId="50" fillId="0" borderId="0" xfId="4" applyNumberFormat="1" applyFont="1" applyAlignment="1">
      <alignment horizontal="center" vertical="center" wrapText="1"/>
    </xf>
    <xf numFmtId="0" fontId="4" fillId="0" borderId="0" xfId="4" quotePrefix="1" applyAlignment="1">
      <alignment horizontal="center"/>
    </xf>
    <xf numFmtId="168" fontId="50" fillId="0" borderId="0" xfId="6" applyNumberFormat="1" applyFont="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4" fillId="0" borderId="0" xfId="7" applyFont="1" applyAlignment="1">
      <alignment horizontal="center" vertical="center" wrapText="1"/>
    </xf>
    <xf numFmtId="1" fontId="4" fillId="0" borderId="0" xfId="1" applyNumberFormat="1" applyFont="1" applyAlignment="1">
      <alignment horizontal="center" vertical="center" wrapText="1"/>
    </xf>
    <xf numFmtId="14" fontId="4" fillId="0" borderId="0" xfId="4" applyNumberForma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9" fontId="45" fillId="0" borderId="0" xfId="4" applyNumberFormat="1" applyFont="1" applyFill="1" applyAlignment="1">
      <alignment horizontal="center" vertical="center" wrapText="1"/>
    </xf>
    <xf numFmtId="2" fontId="4" fillId="0" borderId="0" xfId="4" applyNumberFormat="1" applyFill="1" applyAlignment="1">
      <alignment horizontal="center" vertical="center" wrapText="1"/>
    </xf>
    <xf numFmtId="1" fontId="4" fillId="0" borderId="0" xfId="4" applyNumberFormat="1" applyFill="1" applyAlignment="1">
      <alignment horizontal="center" vertical="center" wrapText="1"/>
    </xf>
    <xf numFmtId="9" fontId="4" fillId="0" borderId="0" xfId="7" applyFont="1" applyFill="1" applyAlignment="1">
      <alignment horizontal="center" vertical="center" wrapText="1"/>
    </xf>
    <xf numFmtId="3" fontId="4" fillId="0" borderId="0" xfId="4" applyNumberFormat="1" applyFill="1" applyAlignment="1">
      <alignment horizontal="center" vertical="center" wrapText="1"/>
    </xf>
    <xf numFmtId="0" fontId="1" fillId="0" borderId="0" xfId="4" applyFont="1" applyFill="1" applyAlignment="1">
      <alignment horizontal="center" vertical="center" wrapText="1"/>
    </xf>
    <xf numFmtId="168" fontId="4" fillId="0" borderId="0" xfId="7" quotePrefix="1" applyNumberFormat="1" applyFont="1" applyFill="1" applyAlignment="1">
      <alignment horizontal="center" vertical="center" wrapText="1"/>
    </xf>
    <xf numFmtId="164" fontId="4" fillId="0" borderId="0" xfId="1" applyFont="1" applyFill="1" applyAlignment="1">
      <alignment horizontal="center" vertical="center" wrapText="1"/>
    </xf>
    <xf numFmtId="1" fontId="57" fillId="0" borderId="0" xfId="4" applyNumberFormat="1" applyFont="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0" fontId="18" fillId="0" borderId="0" xfId="2" applyAlignment="1" applyProtection="1"/>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3">
          <cell r="C3">
            <v>44925</v>
          </cell>
        </row>
        <row r="6">
          <cell r="C6" vm="104">
            <v>206416015.68000001</v>
          </cell>
        </row>
        <row r="7">
          <cell r="C7" vm="105">
            <v>100833957.13</v>
          </cell>
        </row>
        <row r="8">
          <cell r="C8" vm="106">
            <v>240563929.66999999</v>
          </cell>
        </row>
      </sheetData>
      <sheetData sheetId="2">
        <row r="3">
          <cell r="F3" t="str" vm="107">
            <v>30.12.2022</v>
          </cell>
        </row>
        <row r="4">
          <cell r="F4" t="str" vm="7">
            <v>Summe von SLICE</v>
          </cell>
        </row>
        <row r="5">
          <cell r="F5" t="str" vm="108">
            <v>30.12.2022</v>
          </cell>
        </row>
        <row r="6">
          <cell r="F6" t="str" vm="8">
            <v>Summe von NOMINALE_EUR</v>
          </cell>
        </row>
        <row r="7">
          <cell r="F7" t="str" vm="9">
            <v>J_M</v>
          </cell>
        </row>
        <row r="8">
          <cell r="F8" t="str" vm="10">
            <v>J_P</v>
          </cell>
        </row>
        <row r="9">
          <cell r="F9" t="e">
            <v>#N/A</v>
          </cell>
        </row>
        <row r="10">
          <cell r="F10" t="str" vm="11">
            <v>Summe von SLICE 2</v>
          </cell>
        </row>
        <row r="12">
          <cell r="F12" t="str" vm="12">
            <v>&lt;1y</v>
          </cell>
        </row>
        <row r="13">
          <cell r="F13" t="str" vm="13">
            <v>&gt;=1-&lt;2y</v>
          </cell>
        </row>
        <row r="14">
          <cell r="F14" t="str" vm="14">
            <v>&gt;=2-&lt;3y</v>
          </cell>
        </row>
        <row r="15">
          <cell r="F15" t="str" vm="15">
            <v>&gt;=3-&lt;4y</v>
          </cell>
        </row>
        <row r="16">
          <cell r="F16" t="str" vm="16">
            <v>&gt;=4-&lt;5y</v>
          </cell>
        </row>
        <row r="17">
          <cell r="F17" t="str" vm="17">
            <v>&gt;=5-&lt;10y</v>
          </cell>
        </row>
        <row r="18">
          <cell r="F18" t="str" vm="18">
            <v>&gt;=10Y</v>
          </cell>
        </row>
        <row r="19">
          <cell r="F19" t="str" vm="19">
            <v>&lt;1y</v>
          </cell>
        </row>
        <row r="20">
          <cell r="F20" t="str" vm="20">
            <v>&gt;=1-&lt;2y</v>
          </cell>
        </row>
        <row r="21">
          <cell r="F21" t="str" vm="21">
            <v>&gt;=2-&lt;3y</v>
          </cell>
        </row>
        <row r="22">
          <cell r="F22" t="str" vm="22">
            <v>&gt;=3-&lt;4y</v>
          </cell>
        </row>
        <row r="23">
          <cell r="F23" t="str" vm="23">
            <v>&gt;=4-&lt;5y</v>
          </cell>
        </row>
        <row r="24">
          <cell r="F24" t="str" vm="24">
            <v>&gt;=5-&lt;10y</v>
          </cell>
        </row>
        <row r="25">
          <cell r="F25" t="str" vm="25">
            <v>&gt;=10y</v>
          </cell>
        </row>
        <row r="26">
          <cell r="F26" t="str" vm="26">
            <v>CHF</v>
          </cell>
        </row>
        <row r="27">
          <cell r="F27" t="str" vm="27">
            <v>EUR</v>
          </cell>
        </row>
        <row r="29">
          <cell r="F29" t="str" vm="28">
            <v>Yes</v>
          </cell>
        </row>
        <row r="31">
          <cell r="F31" t="str" vm="29">
            <v>&lt;1y</v>
          </cell>
        </row>
        <row r="32">
          <cell r="F32" t="str" vm="30">
            <v>&gt;=1-&lt;2y</v>
          </cell>
        </row>
        <row r="33">
          <cell r="F33" t="str" vm="31">
            <v>&gt;=2-&lt;3y</v>
          </cell>
        </row>
        <row r="34">
          <cell r="F34" t="str" vm="32">
            <v>&gt;=3-&lt;4y</v>
          </cell>
        </row>
        <row r="35">
          <cell r="F35" t="str" vm="33">
            <v>&gt;=4-&lt;5y</v>
          </cell>
        </row>
        <row r="36">
          <cell r="F36" t="str" vm="34">
            <v>&gt;=5-&lt;10y</v>
          </cell>
        </row>
        <row r="37">
          <cell r="F37" t="str" vm="35">
            <v>&gt;=10Y</v>
          </cell>
        </row>
        <row r="38">
          <cell r="F38" t="str" vm="36">
            <v>CHF</v>
          </cell>
        </row>
        <row r="39">
          <cell r="F39" t="str" vm="37">
            <v>EUR</v>
          </cell>
        </row>
        <row r="41">
          <cell r="F41" t="str" vm="38">
            <v>Yes</v>
          </cell>
        </row>
        <row r="42">
          <cell r="F42" t="str" vm="39">
            <v>COM</v>
          </cell>
        </row>
        <row r="46">
          <cell r="F46" t="str" vm="40">
            <v>Anzahl von KONTONUMMER</v>
          </cell>
        </row>
        <row r="55">
          <cell r="F55" t="str" vm="41">
            <v>Burgenland</v>
          </cell>
        </row>
        <row r="56">
          <cell r="F56" t="str" vm="42">
            <v>Kärnten</v>
          </cell>
        </row>
        <row r="57">
          <cell r="F57" t="str" vm="43">
            <v>Niederösterreich</v>
          </cell>
        </row>
        <row r="58">
          <cell r="F58" t="str" vm="44">
            <v>Oberösterreich</v>
          </cell>
        </row>
        <row r="59">
          <cell r="F59" t="str" vm="45">
            <v>Salzburg</v>
          </cell>
        </row>
        <row r="60">
          <cell r="F60" t="str" vm="46">
            <v>Steiermark</v>
          </cell>
        </row>
        <row r="61">
          <cell r="F61" t="str" vm="47">
            <v>Tirol</v>
          </cell>
        </row>
        <row r="62">
          <cell r="F62" t="str" vm="48">
            <v>Vorarlberg</v>
          </cell>
        </row>
        <row r="63">
          <cell r="F63" t="str" vm="49">
            <v>Wien</v>
          </cell>
        </row>
        <row r="64">
          <cell r="F64" t="e">
            <v>#N/A</v>
          </cell>
        </row>
        <row r="65">
          <cell r="F65" t="str" vm="50">
            <v>F</v>
          </cell>
        </row>
        <row r="66">
          <cell r="F66" t="str" vm="51">
            <v>V</v>
          </cell>
        </row>
        <row r="67">
          <cell r="F67" t="str" vm="52">
            <v/>
          </cell>
        </row>
        <row r="68">
          <cell r="F68" t="str" vm="53">
            <v>Amortising</v>
          </cell>
        </row>
        <row r="69">
          <cell r="F69" t="str" vm="54">
            <v>Bullet</v>
          </cell>
        </row>
        <row r="70">
          <cell r="F70" t="str" vm="55">
            <v>&lt;12m</v>
          </cell>
        </row>
        <row r="71">
          <cell r="F71" t="str" vm="56">
            <v>&gt;=12-&lt;24m</v>
          </cell>
        </row>
        <row r="72">
          <cell r="F72" t="str" vm="57">
            <v>&gt;=24-&lt;36m</v>
          </cell>
        </row>
        <row r="73">
          <cell r="F73" t="str" vm="58">
            <v>&gt;=36-&lt;60m</v>
          </cell>
        </row>
        <row r="74">
          <cell r="F74" t="str" vm="59">
            <v>&gt;=60m</v>
          </cell>
        </row>
        <row r="76">
          <cell r="F76" t="str" vm="60">
            <v>Agricultural</v>
          </cell>
        </row>
        <row r="77">
          <cell r="F77" t="str" vm="61">
            <v>Buy-to-let/Non-owner occupied</v>
          </cell>
        </row>
        <row r="79">
          <cell r="F79" t="str" vm="62">
            <v>Owner occupied</v>
          </cell>
        </row>
        <row r="80">
          <cell r="F80" t="str" vm="63">
            <v>Second home/Holiday houses</v>
          </cell>
        </row>
        <row r="81">
          <cell r="F81" t="str" vm="64">
            <v>&lt;100.000</v>
          </cell>
        </row>
        <row r="82">
          <cell r="F82" t="str" vm="65">
            <v>&gt;=100.000-&lt;300.000</v>
          </cell>
        </row>
        <row r="83">
          <cell r="F83" t="str" vm="66">
            <v>&gt;=300.000-&lt;500.000</v>
          </cell>
        </row>
        <row r="84">
          <cell r="F84" t="str" vm="67">
            <v>&gt;=500.000-&lt;1.000.000</v>
          </cell>
        </row>
        <row r="85">
          <cell r="F85" t="str" vm="68">
            <v>&gt;=1.000.000-&lt;5.000.000</v>
          </cell>
        </row>
        <row r="86">
          <cell r="F86" t="str" vm="69">
            <v>&gt;=5.000.000</v>
          </cell>
        </row>
        <row r="87">
          <cell r="F87" t="str" vm="70">
            <v>&gt;0-&lt;=40%</v>
          </cell>
        </row>
        <row r="88">
          <cell r="F88" t="str" vm="71">
            <v>&gt;40-&lt;=50%</v>
          </cell>
        </row>
        <row r="89">
          <cell r="F89" t="str" vm="72">
            <v>&gt;50-&lt;=60%</v>
          </cell>
        </row>
        <row r="90">
          <cell r="F90" t="str" vm="73">
            <v>&gt;60-&lt;=70%</v>
          </cell>
        </row>
        <row r="91">
          <cell r="F91" t="str" vm="74">
            <v>&gt;70-&lt;=80%</v>
          </cell>
        </row>
        <row r="92">
          <cell r="F92" t="str" vm="75">
            <v>&gt;80-&lt;=90%</v>
          </cell>
        </row>
        <row r="93">
          <cell r="F93" t="str" vm="76">
            <v>&gt;90-&lt;=100%</v>
          </cell>
        </row>
        <row r="94">
          <cell r="F94" t="str" vm="77">
            <v>&gt;100%</v>
          </cell>
        </row>
        <row r="95">
          <cell r="F95" t="str" vm="78">
            <v>&lt;100.000</v>
          </cell>
        </row>
        <row r="96">
          <cell r="F96" t="str" vm="79">
            <v>&gt;=100.000-&lt;300.000</v>
          </cell>
        </row>
        <row r="97">
          <cell r="F97" t="str" vm="80">
            <v>&gt;=300.000-&lt;500.000</v>
          </cell>
        </row>
        <row r="98">
          <cell r="F98" t="str" vm="81">
            <v>&gt;=500.000-&lt;1.000.000</v>
          </cell>
        </row>
        <row r="99">
          <cell r="F99" t="str" vm="82">
            <v>&gt;=1.000.000-&lt;5.000.000</v>
          </cell>
        </row>
        <row r="100">
          <cell r="F100" t="str" vm="83">
            <v>&gt;=5.000.000</v>
          </cell>
        </row>
        <row r="105">
          <cell r="F105" t="str" vm="84">
            <v>BUN</v>
          </cell>
        </row>
        <row r="107">
          <cell r="F107" t="str" vm="85">
            <v>GEM</v>
          </cell>
        </row>
        <row r="108">
          <cell r="F108" t="str" vm="86">
            <v>LAN</v>
          </cell>
        </row>
        <row r="111">
          <cell r="F111" t="str" vm="87">
            <v>Amortising</v>
          </cell>
        </row>
        <row r="112">
          <cell r="F112" t="str" vm="88">
            <v>Bullet</v>
          </cell>
        </row>
        <row r="113">
          <cell r="F113" t="str" vm="89">
            <v>(Leer)</v>
          </cell>
        </row>
        <row r="114">
          <cell r="F114" t="str" vm="90">
            <v>F</v>
          </cell>
        </row>
        <row r="115">
          <cell r="F115" t="str" vm="91">
            <v>V</v>
          </cell>
        </row>
        <row r="126">
          <cell r="F126" t="str" vm="92">
            <v>Anzahl von KONTONUMMER 2</v>
          </cell>
        </row>
        <row r="127">
          <cell r="F127" t="str" vm="93">
            <v>COM</v>
          </cell>
        </row>
        <row r="128">
          <cell r="F128" t="str" vm="94">
            <v>RES</v>
          </cell>
        </row>
        <row r="129">
          <cell r="F129" t="str" vm="95">
            <v>Summe von gewichtet LTV</v>
          </cell>
        </row>
        <row r="133">
          <cell r="F133" t="str" vm="96">
            <v>Summe von Rlfzt_gewichtet_public</v>
          </cell>
        </row>
        <row r="134">
          <cell r="F134" t="str" vm="97">
            <v>Summe von Rlfzt_gewichtet_Mortgage</v>
          </cell>
        </row>
        <row r="135">
          <cell r="F135" t="str" vm="98">
            <v>Summe von gewichtet_Restlaufzeit_bonds</v>
          </cell>
        </row>
        <row r="147">
          <cell r="F147" t="str" vm="99">
            <v>Netherlands</v>
          </cell>
        </row>
        <row r="151">
          <cell r="F151" t="str" vm="100">
            <v>DE</v>
          </cell>
        </row>
        <row r="152">
          <cell r="F152" t="str" vm="39">
            <v>COM</v>
          </cell>
        </row>
        <row r="154">
          <cell r="F154" t="str" vm="101">
            <v>RES</v>
          </cell>
        </row>
        <row r="155">
          <cell r="F155" t="str" vm="102">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abSelected="1" workbookViewId="0">
      <selection activeCell="F59" sqref="F59:F64"/>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13">
        <v>45107</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7" t="s">
        <v>4676</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4">
        <v>11762453776.469973</v>
      </c>
      <c r="D38" s="440"/>
      <c r="E38" s="405"/>
      <c r="F38" s="428"/>
    </row>
    <row r="39" spans="1:11">
      <c r="A39" s="405" t="s">
        <v>80</v>
      </c>
      <c r="B39" s="428" t="s">
        <v>15</v>
      </c>
      <c r="C39" s="514">
        <v>10840012344</v>
      </c>
      <c r="D39" s="405"/>
      <c r="E39" s="405"/>
      <c r="F39" s="428"/>
    </row>
    <row r="40" spans="1:11">
      <c r="A40" s="405" t="s">
        <v>81</v>
      </c>
      <c r="B40" s="438" t="s">
        <v>82</v>
      </c>
      <c r="C40" s="515" t="s">
        <v>83</v>
      </c>
      <c r="D40" s="405"/>
      <c r="E40" s="405"/>
      <c r="F40" s="428"/>
    </row>
    <row r="41" spans="1:11">
      <c r="A41" s="405" t="s">
        <v>84</v>
      </c>
      <c r="B41" s="438" t="s">
        <v>85</v>
      </c>
      <c r="C41" s="515" t="s">
        <v>83</v>
      </c>
      <c r="D41" s="405"/>
      <c r="E41" s="405"/>
      <c r="F41" s="428"/>
    </row>
    <row r="42" spans="1:11">
      <c r="A42" s="405" t="s">
        <v>86</v>
      </c>
      <c r="B42" s="428" t="s">
        <v>16</v>
      </c>
      <c r="C42" s="514">
        <v>11066812590.880001</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8.5095976203435564E-2</v>
      </c>
      <c r="E45" s="442"/>
      <c r="F45" s="442">
        <v>0.02</v>
      </c>
      <c r="G45" s="516" t="s">
        <v>83</v>
      </c>
    </row>
    <row r="46" spans="1:11" ht="30">
      <c r="A46" s="405" t="s">
        <v>96</v>
      </c>
      <c r="B46" s="428" t="s">
        <v>97</v>
      </c>
      <c r="C46" s="442">
        <v>2.0922508174590515E-2</v>
      </c>
      <c r="D46" s="442">
        <v>8.5095976203435564E-2</v>
      </c>
      <c r="E46" s="442"/>
      <c r="F46" s="442">
        <f>C46</f>
        <v>2.0922508174590515E-2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4">
        <v>11762453776.469973</v>
      </c>
      <c r="D53" s="516"/>
      <c r="E53" s="517"/>
      <c r="F53" s="518">
        <v>1</v>
      </c>
      <c r="G53" s="448"/>
    </row>
    <row r="54" spans="1:7">
      <c r="A54" s="405" t="s">
        <v>109</v>
      </c>
      <c r="B54" s="428" t="s">
        <v>110</v>
      </c>
      <c r="C54" s="514">
        <v>0</v>
      </c>
      <c r="D54" s="516"/>
      <c r="E54" s="517"/>
      <c r="F54" s="518">
        <v>0</v>
      </c>
      <c r="G54" s="448"/>
    </row>
    <row r="55" spans="1:7">
      <c r="A55" s="405" t="s">
        <v>111</v>
      </c>
      <c r="B55" s="428" t="s">
        <v>112</v>
      </c>
      <c r="C55" s="514">
        <v>0</v>
      </c>
      <c r="D55" s="516"/>
      <c r="E55" s="517"/>
      <c r="F55" s="518">
        <v>0</v>
      </c>
      <c r="G55" s="448"/>
    </row>
    <row r="56" spans="1:7">
      <c r="A56" s="405" t="s">
        <v>113</v>
      </c>
      <c r="B56" s="428" t="s">
        <v>114</v>
      </c>
      <c r="C56" s="514">
        <v>0</v>
      </c>
      <c r="D56" s="516"/>
      <c r="E56" s="517"/>
      <c r="F56" s="518">
        <v>0</v>
      </c>
      <c r="G56" s="448"/>
    </row>
    <row r="57" spans="1:7">
      <c r="A57" s="405" t="s">
        <v>115</v>
      </c>
      <c r="B57" s="405" t="s">
        <v>116</v>
      </c>
      <c r="C57" s="514">
        <v>0</v>
      </c>
      <c r="D57" s="516"/>
      <c r="E57" s="517"/>
      <c r="F57" s="518">
        <v>0</v>
      </c>
      <c r="G57" s="448"/>
    </row>
    <row r="58" spans="1:7">
      <c r="A58" s="405" t="s">
        <v>117</v>
      </c>
      <c r="B58" s="449" t="s">
        <v>118</v>
      </c>
      <c r="C58" s="514">
        <f>SUM(C53:C57)</f>
        <v>11762453776.469973</v>
      </c>
      <c r="D58" s="517"/>
      <c r="E58" s="517"/>
      <c r="F58" s="518">
        <v>1</v>
      </c>
      <c r="G58" s="448"/>
    </row>
    <row r="59" spans="1:7">
      <c r="A59" s="405" t="s">
        <v>119</v>
      </c>
      <c r="B59" s="451" t="s">
        <v>120</v>
      </c>
      <c r="C59" s="439"/>
      <c r="D59" s="405"/>
      <c r="E59" s="446"/>
      <c r="F59" s="447"/>
      <c r="G59" s="448"/>
    </row>
    <row r="60" spans="1:7">
      <c r="A60" s="405" t="s">
        <v>121</v>
      </c>
      <c r="B60" s="451" t="s">
        <v>120</v>
      </c>
      <c r="C60" s="439"/>
      <c r="D60" s="405"/>
      <c r="E60" s="446"/>
      <c r="F60" s="447"/>
      <c r="G60" s="448"/>
    </row>
    <row r="61" spans="1:7">
      <c r="A61" s="405" t="s">
        <v>122</v>
      </c>
      <c r="B61" s="451" t="s">
        <v>120</v>
      </c>
      <c r="C61" s="439"/>
      <c r="D61" s="405"/>
      <c r="E61" s="446"/>
      <c r="F61" s="447"/>
      <c r="G61" s="448"/>
    </row>
    <row r="62" spans="1:7">
      <c r="A62" s="405" t="s">
        <v>123</v>
      </c>
      <c r="B62" s="451" t="s">
        <v>120</v>
      </c>
      <c r="C62" s="439"/>
      <c r="D62" s="405"/>
      <c r="E62" s="446"/>
      <c r="F62" s="447"/>
      <c r="G62" s="448"/>
    </row>
    <row r="63" spans="1:7">
      <c r="A63" s="405" t="s">
        <v>124</v>
      </c>
      <c r="B63" s="451" t="s">
        <v>120</v>
      </c>
      <c r="C63" s="439"/>
      <c r="D63" s="405"/>
      <c r="E63" s="446"/>
      <c r="F63" s="447"/>
      <c r="G63" s="448"/>
    </row>
    <row r="64" spans="1:7">
      <c r="A64" s="405" t="s">
        <v>125</v>
      </c>
      <c r="B64" s="451" t="s">
        <v>120</v>
      </c>
      <c r="C64" s="452"/>
      <c r="D64" s="453"/>
      <c r="E64" s="453"/>
      <c r="F64" s="447"/>
      <c r="G64" s="454"/>
    </row>
    <row r="65" spans="1:7">
      <c r="A65" s="436"/>
      <c r="B65" s="455" t="s">
        <v>19</v>
      </c>
      <c r="C65" s="456" t="s">
        <v>126</v>
      </c>
      <c r="D65" s="456" t="s">
        <v>127</v>
      </c>
      <c r="E65" s="457"/>
      <c r="F65" s="436" t="s">
        <v>128</v>
      </c>
      <c r="G65" s="458" t="s">
        <v>129</v>
      </c>
    </row>
    <row r="66" spans="1:7">
      <c r="A66" s="405" t="s">
        <v>130</v>
      </c>
      <c r="B66" s="428" t="s">
        <v>17</v>
      </c>
      <c r="C66" s="519">
        <v>24.428884336693301</v>
      </c>
      <c r="D66" s="459" t="s">
        <v>83</v>
      </c>
      <c r="E66" s="423"/>
      <c r="F66" s="508" t="s">
        <v>83</v>
      </c>
      <c r="G66" s="459" t="s">
        <v>83</v>
      </c>
    </row>
    <row r="67" spans="1:7">
      <c r="A67" s="405"/>
      <c r="B67" s="428"/>
      <c r="C67" s="516"/>
      <c r="D67" s="405"/>
      <c r="E67" s="423"/>
      <c r="F67" s="460"/>
    </row>
    <row r="68" spans="1:7">
      <c r="A68" s="405"/>
      <c r="B68" s="428" t="s">
        <v>18</v>
      </c>
      <c r="C68" s="520"/>
      <c r="D68" s="423"/>
      <c r="E68" s="423"/>
      <c r="F68" s="423"/>
      <c r="G68" s="423"/>
    </row>
    <row r="69" spans="1:7">
      <c r="A69" s="405"/>
      <c r="B69" s="428" t="s">
        <v>131</v>
      </c>
      <c r="C69" s="516"/>
      <c r="D69" s="405"/>
      <c r="E69" s="423"/>
      <c r="F69" s="423"/>
    </row>
    <row r="70" spans="1:7">
      <c r="A70" s="405" t="s">
        <v>132</v>
      </c>
      <c r="B70" s="428" t="s">
        <v>133</v>
      </c>
      <c r="C70" s="514">
        <v>144825640.98999965</v>
      </c>
      <c r="D70" s="439" t="s">
        <v>83</v>
      </c>
      <c r="E70" s="428"/>
      <c r="F70" s="447">
        <v>1.5515934419621985E-2</v>
      </c>
      <c r="G70" s="439" t="s">
        <v>83</v>
      </c>
    </row>
    <row r="71" spans="1:7">
      <c r="A71" s="405" t="s">
        <v>134</v>
      </c>
      <c r="B71" s="428" t="s">
        <v>135</v>
      </c>
      <c r="C71" s="514">
        <v>108779660.78000021</v>
      </c>
      <c r="D71" s="439" t="s">
        <v>83</v>
      </c>
      <c r="E71" s="428"/>
      <c r="F71" s="447">
        <v>8.5348166692830168E-3</v>
      </c>
      <c r="G71" s="439" t="s">
        <v>83</v>
      </c>
    </row>
    <row r="72" spans="1:7">
      <c r="A72" s="405" t="s">
        <v>136</v>
      </c>
      <c r="B72" s="428" t="s">
        <v>137</v>
      </c>
      <c r="C72" s="514">
        <v>42092797.340000011</v>
      </c>
      <c r="D72" s="439" t="s">
        <v>83</v>
      </c>
      <c r="E72" s="428"/>
      <c r="F72" s="447">
        <v>5.1717750809770037E-3</v>
      </c>
      <c r="G72" s="439" t="s">
        <v>83</v>
      </c>
    </row>
    <row r="73" spans="1:7">
      <c r="A73" s="405" t="s">
        <v>138</v>
      </c>
      <c r="B73" s="428" t="s">
        <v>139</v>
      </c>
      <c r="C73" s="514">
        <v>51215973.090000048</v>
      </c>
      <c r="D73" s="439" t="s">
        <v>83</v>
      </c>
      <c r="E73" s="428"/>
      <c r="F73" s="447">
        <v>5.3019912876344152E-3</v>
      </c>
      <c r="G73" s="439" t="s">
        <v>83</v>
      </c>
    </row>
    <row r="74" spans="1:7">
      <c r="A74" s="405" t="s">
        <v>140</v>
      </c>
      <c r="B74" s="428" t="s">
        <v>141</v>
      </c>
      <c r="C74" s="514">
        <v>54255523.530000098</v>
      </c>
      <c r="D74" s="439" t="s">
        <v>83</v>
      </c>
      <c r="E74" s="428"/>
      <c r="F74" s="447">
        <v>7.6365420904770907E-3</v>
      </c>
      <c r="G74" s="439" t="s">
        <v>83</v>
      </c>
    </row>
    <row r="75" spans="1:7">
      <c r="A75" s="405" t="s">
        <v>142</v>
      </c>
      <c r="B75" s="428" t="s">
        <v>143</v>
      </c>
      <c r="C75" s="514">
        <v>563470664.26999772</v>
      </c>
      <c r="D75" s="439" t="s">
        <v>83</v>
      </c>
      <c r="E75" s="428"/>
      <c r="F75" s="447">
        <v>5.734165679554503E-2</v>
      </c>
      <c r="G75" s="439" t="s">
        <v>83</v>
      </c>
    </row>
    <row r="76" spans="1:7">
      <c r="A76" s="405" t="s">
        <v>144</v>
      </c>
      <c r="B76" s="428" t="s">
        <v>145</v>
      </c>
      <c r="C76" s="514">
        <v>10797632961.269976</v>
      </c>
      <c r="D76" s="439" t="s">
        <v>83</v>
      </c>
      <c r="E76" s="428"/>
      <c r="F76" s="447">
        <v>0.90049728365646153</v>
      </c>
      <c r="G76" s="439" t="s">
        <v>83</v>
      </c>
    </row>
    <row r="77" spans="1:7">
      <c r="A77" s="405" t="s">
        <v>146</v>
      </c>
      <c r="B77" s="449" t="s">
        <v>118</v>
      </c>
      <c r="C77" s="514">
        <v>11762273221.269974</v>
      </c>
      <c r="D77" s="461">
        <v>0</v>
      </c>
      <c r="E77" s="428"/>
      <c r="F77" s="450">
        <v>1</v>
      </c>
      <c r="G77" s="461">
        <v>0</v>
      </c>
    </row>
    <row r="78" spans="1:7">
      <c r="A78" s="405" t="s">
        <v>147</v>
      </c>
      <c r="B78" s="462" t="s">
        <v>148</v>
      </c>
      <c r="C78" s="461"/>
      <c r="D78" s="461"/>
      <c r="E78" s="428"/>
      <c r="F78" s="447"/>
      <c r="G78" s="447" t="s">
        <v>149</v>
      </c>
    </row>
    <row r="79" spans="1:7">
      <c r="A79" s="405" t="s">
        <v>150</v>
      </c>
      <c r="B79" s="462" t="s">
        <v>151</v>
      </c>
      <c r="C79" s="461"/>
      <c r="D79" s="461"/>
      <c r="E79" s="428"/>
      <c r="F79" s="447"/>
      <c r="G79" s="447" t="s">
        <v>149</v>
      </c>
    </row>
    <row r="80" spans="1:7">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19">
        <v>6.6277721379897674</v>
      </c>
      <c r="D89" s="459" t="s">
        <v>83</v>
      </c>
      <c r="E89" s="423"/>
      <c r="F89" s="460"/>
      <c r="G89" s="463"/>
    </row>
    <row r="90" spans="1:7">
      <c r="A90" s="405"/>
      <c r="B90" s="428"/>
      <c r="C90" s="519"/>
      <c r="D90" s="459"/>
      <c r="E90" s="423"/>
      <c r="F90" s="464"/>
      <c r="G90" s="463"/>
    </row>
    <row r="91" spans="1:7">
      <c r="A91" s="405"/>
      <c r="B91" s="428" t="s">
        <v>20</v>
      </c>
      <c r="C91" s="521"/>
      <c r="D91" s="465"/>
      <c r="E91" s="423"/>
      <c r="F91" s="463"/>
      <c r="G91" s="463"/>
    </row>
    <row r="92" spans="1:7">
      <c r="A92" s="405" t="s">
        <v>169</v>
      </c>
      <c r="B92" s="428" t="s">
        <v>131</v>
      </c>
      <c r="C92" s="519"/>
      <c r="D92" s="459"/>
      <c r="E92" s="423"/>
      <c r="F92" s="463"/>
      <c r="G92" s="463"/>
    </row>
    <row r="93" spans="1:7">
      <c r="A93" s="405" t="s">
        <v>170</v>
      </c>
      <c r="B93" s="428" t="s">
        <v>133</v>
      </c>
      <c r="C93" s="514">
        <v>0</v>
      </c>
      <c r="D93" s="439" t="s">
        <v>83</v>
      </c>
      <c r="E93" s="428"/>
      <c r="F93" s="447">
        <v>0</v>
      </c>
      <c r="G93" s="447" t="s">
        <v>149</v>
      </c>
    </row>
    <row r="94" spans="1:7">
      <c r="A94" s="405" t="s">
        <v>171</v>
      </c>
      <c r="B94" s="428" t="s">
        <v>135</v>
      </c>
      <c r="C94" s="514">
        <v>0</v>
      </c>
      <c r="D94" s="439" t="s">
        <v>83</v>
      </c>
      <c r="E94" s="428"/>
      <c r="F94" s="447">
        <v>0</v>
      </c>
      <c r="G94" s="447" t="s">
        <v>149</v>
      </c>
    </row>
    <row r="95" spans="1:7">
      <c r="A95" s="405" t="s">
        <v>172</v>
      </c>
      <c r="B95" s="428" t="s">
        <v>137</v>
      </c>
      <c r="C95" s="514">
        <v>750000000</v>
      </c>
      <c r="D95" s="439" t="s">
        <v>83</v>
      </c>
      <c r="E95" s="428"/>
      <c r="F95" s="447">
        <v>7.0821447193584117E-2</v>
      </c>
      <c r="G95" s="447" t="s">
        <v>149</v>
      </c>
    </row>
    <row r="96" spans="1:7">
      <c r="A96" s="405" t="s">
        <v>173</v>
      </c>
      <c r="B96" s="428" t="s">
        <v>139</v>
      </c>
      <c r="C96" s="514">
        <v>1152652932.23</v>
      </c>
      <c r="D96" s="439" t="s">
        <v>83</v>
      </c>
      <c r="E96" s="428"/>
      <c r="F96" s="447">
        <v>0.10884339836327579</v>
      </c>
      <c r="G96" s="447" t="s">
        <v>149</v>
      </c>
    </row>
    <row r="97" spans="1:7">
      <c r="A97" s="405" t="s">
        <v>174</v>
      </c>
      <c r="B97" s="428" t="s">
        <v>141</v>
      </c>
      <c r="C97" s="514">
        <v>709652014.96000004</v>
      </c>
      <c r="D97" s="439" t="s">
        <v>83</v>
      </c>
      <c r="E97" s="428"/>
      <c r="F97" s="447">
        <v>6.701144360441362E-2</v>
      </c>
      <c r="G97" s="447" t="s">
        <v>149</v>
      </c>
    </row>
    <row r="98" spans="1:7">
      <c r="A98" s="405" t="s">
        <v>175</v>
      </c>
      <c r="B98" s="428" t="s">
        <v>143</v>
      </c>
      <c r="C98" s="514">
        <v>6477707396.8100004</v>
      </c>
      <c r="D98" s="439" t="s">
        <v>83</v>
      </c>
      <c r="E98" s="428"/>
      <c r="F98" s="447">
        <v>0.61168081645155825</v>
      </c>
      <c r="G98" s="447" t="s">
        <v>149</v>
      </c>
    </row>
    <row r="99" spans="1:7">
      <c r="A99" s="405" t="s">
        <v>176</v>
      </c>
      <c r="B99" s="428" t="s">
        <v>145</v>
      </c>
      <c r="C99" s="514">
        <v>1500000000</v>
      </c>
      <c r="D99" s="439" t="s">
        <v>83</v>
      </c>
      <c r="E99" s="428"/>
      <c r="F99" s="447">
        <v>0.14164289438716823</v>
      </c>
      <c r="G99" s="447" t="s">
        <v>149</v>
      </c>
    </row>
    <row r="100" spans="1:7">
      <c r="A100" s="405" t="s">
        <v>177</v>
      </c>
      <c r="B100" s="449" t="s">
        <v>118</v>
      </c>
      <c r="C100" s="514">
        <v>10590012344</v>
      </c>
      <c r="D100" s="461">
        <v>0</v>
      </c>
      <c r="E100" s="428"/>
      <c r="F100" s="450">
        <v>1</v>
      </c>
      <c r="G100" s="450">
        <v>0</v>
      </c>
    </row>
    <row r="101" spans="1:7">
      <c r="A101" s="405" t="s">
        <v>178</v>
      </c>
      <c r="B101" s="462" t="s">
        <v>148</v>
      </c>
      <c r="C101" s="46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4">
        <v>11501468484.769978</v>
      </c>
      <c r="D112" s="439" t="s">
        <v>193</v>
      </c>
      <c r="E112" s="448"/>
      <c r="F112" s="447">
        <f>C112/$C$129</f>
        <v>0.97781200277937885</v>
      </c>
      <c r="G112" s="447" t="s">
        <v>149</v>
      </c>
    </row>
    <row r="113" spans="1:7">
      <c r="A113" s="405" t="s">
        <v>194</v>
      </c>
      <c r="B113" s="428" t="s">
        <v>195</v>
      </c>
      <c r="C113" s="514"/>
      <c r="D113" s="439" t="s">
        <v>193</v>
      </c>
      <c r="E113" s="448"/>
      <c r="F113" s="447">
        <f t="shared" ref="F113:F129" si="0">C113/$C$129</f>
        <v>0</v>
      </c>
      <c r="G113" s="447" t="s">
        <v>149</v>
      </c>
    </row>
    <row r="114" spans="1:7">
      <c r="A114" s="405" t="s">
        <v>196</v>
      </c>
      <c r="B114" s="428" t="s">
        <v>197</v>
      </c>
      <c r="C114" s="514"/>
      <c r="D114" s="439" t="s">
        <v>193</v>
      </c>
      <c r="E114" s="448"/>
      <c r="F114" s="447">
        <f t="shared" si="0"/>
        <v>0</v>
      </c>
      <c r="G114" s="447" t="s">
        <v>149</v>
      </c>
    </row>
    <row r="115" spans="1:7">
      <c r="A115" s="405" t="s">
        <v>198</v>
      </c>
      <c r="B115" s="428" t="s">
        <v>199</v>
      </c>
      <c r="C115" s="514"/>
      <c r="D115" s="439" t="s">
        <v>193</v>
      </c>
      <c r="E115" s="448"/>
      <c r="F115" s="447">
        <f t="shared" si="0"/>
        <v>0</v>
      </c>
      <c r="G115" s="447" t="s">
        <v>149</v>
      </c>
    </row>
    <row r="116" spans="1:7">
      <c r="A116" s="405" t="s">
        <v>200</v>
      </c>
      <c r="B116" s="428" t="s">
        <v>201</v>
      </c>
      <c r="C116" s="514">
        <v>260985291.70000008</v>
      </c>
      <c r="D116" s="439" t="s">
        <v>193</v>
      </c>
      <c r="E116" s="448"/>
      <c r="F116" s="447">
        <v>2.2187997220621102E-2</v>
      </c>
      <c r="G116" s="447" t="s">
        <v>149</v>
      </c>
    </row>
    <row r="117" spans="1:7">
      <c r="A117" s="405" t="s">
        <v>202</v>
      </c>
      <c r="B117" s="428" t="s">
        <v>203</v>
      </c>
      <c r="C117" s="514"/>
      <c r="D117" s="439" t="s">
        <v>193</v>
      </c>
      <c r="E117" s="428"/>
      <c r="F117" s="447">
        <f t="shared" si="0"/>
        <v>0</v>
      </c>
      <c r="G117" s="447" t="s">
        <v>149</v>
      </c>
    </row>
    <row r="118" spans="1:7">
      <c r="A118" s="405" t="s">
        <v>204</v>
      </c>
      <c r="B118" s="428" t="s">
        <v>205</v>
      </c>
      <c r="C118" s="514"/>
      <c r="D118" s="439" t="s">
        <v>193</v>
      </c>
      <c r="E118" s="428"/>
      <c r="F118" s="447">
        <f t="shared" si="0"/>
        <v>0</v>
      </c>
      <c r="G118" s="447" t="s">
        <v>149</v>
      </c>
    </row>
    <row r="119" spans="1:7">
      <c r="A119" s="405" t="s">
        <v>206</v>
      </c>
      <c r="B119" s="428" t="s">
        <v>207</v>
      </c>
      <c r="C119" s="514"/>
      <c r="D119" s="439" t="s">
        <v>193</v>
      </c>
      <c r="E119" s="428"/>
      <c r="F119" s="447">
        <f t="shared" si="0"/>
        <v>0</v>
      </c>
      <c r="G119" s="447" t="s">
        <v>149</v>
      </c>
    </row>
    <row r="120" spans="1:7">
      <c r="A120" s="405" t="s">
        <v>208</v>
      </c>
      <c r="B120" s="428" t="s">
        <v>209</v>
      </c>
      <c r="C120" s="514"/>
      <c r="D120" s="439" t="s">
        <v>193</v>
      </c>
      <c r="E120" s="428"/>
      <c r="F120" s="447">
        <f t="shared" si="0"/>
        <v>0</v>
      </c>
      <c r="G120" s="447" t="s">
        <v>149</v>
      </c>
    </row>
    <row r="121" spans="1:7">
      <c r="A121" s="405" t="s">
        <v>210</v>
      </c>
      <c r="B121" s="428" t="s">
        <v>211</v>
      </c>
      <c r="C121" s="514"/>
      <c r="D121" s="439" t="s">
        <v>193</v>
      </c>
      <c r="E121" s="428"/>
      <c r="F121" s="447">
        <f t="shared" si="0"/>
        <v>0</v>
      </c>
      <c r="G121" s="447" t="s">
        <v>149</v>
      </c>
    </row>
    <row r="122" spans="1:7">
      <c r="A122" s="405" t="s">
        <v>212</v>
      </c>
      <c r="B122" s="428" t="s">
        <v>213</v>
      </c>
      <c r="C122" s="514"/>
      <c r="D122" s="439" t="s">
        <v>193</v>
      </c>
      <c r="E122" s="428"/>
      <c r="F122" s="447">
        <f t="shared" si="0"/>
        <v>0</v>
      </c>
      <c r="G122" s="447" t="s">
        <v>149</v>
      </c>
    </row>
    <row r="123" spans="1:7">
      <c r="A123" s="405" t="s">
        <v>214</v>
      </c>
      <c r="B123" s="428" t="s">
        <v>215</v>
      </c>
      <c r="C123" s="514"/>
      <c r="D123" s="439" t="s">
        <v>193</v>
      </c>
      <c r="E123" s="428"/>
      <c r="F123" s="447">
        <f t="shared" si="0"/>
        <v>0</v>
      </c>
      <c r="G123" s="447" t="s">
        <v>149</v>
      </c>
    </row>
    <row r="124" spans="1:7">
      <c r="A124" s="405" t="s">
        <v>216</v>
      </c>
      <c r="B124" s="428" t="s">
        <v>217</v>
      </c>
      <c r="C124" s="514"/>
      <c r="D124" s="439" t="s">
        <v>193</v>
      </c>
      <c r="E124" s="428"/>
      <c r="F124" s="447">
        <f t="shared" si="0"/>
        <v>0</v>
      </c>
      <c r="G124" s="447" t="s">
        <v>149</v>
      </c>
    </row>
    <row r="125" spans="1:7">
      <c r="A125" s="405" t="s">
        <v>218</v>
      </c>
      <c r="B125" s="428" t="s">
        <v>219</v>
      </c>
      <c r="C125" s="514"/>
      <c r="D125" s="439" t="s">
        <v>193</v>
      </c>
      <c r="E125" s="428"/>
      <c r="F125" s="447">
        <f t="shared" si="0"/>
        <v>0</v>
      </c>
      <c r="G125" s="447" t="s">
        <v>149</v>
      </c>
    </row>
    <row r="126" spans="1:7">
      <c r="A126" s="405" t="s">
        <v>220</v>
      </c>
      <c r="B126" s="428" t="s">
        <v>221</v>
      </c>
      <c r="C126" s="514"/>
      <c r="D126" s="439" t="s">
        <v>193</v>
      </c>
      <c r="E126" s="428"/>
      <c r="F126" s="447">
        <f t="shared" si="0"/>
        <v>0</v>
      </c>
      <c r="G126" s="447" t="s">
        <v>149</v>
      </c>
    </row>
    <row r="127" spans="1:7">
      <c r="A127" s="405" t="s">
        <v>222</v>
      </c>
      <c r="B127" s="428" t="s">
        <v>223</v>
      </c>
      <c r="C127" s="514"/>
      <c r="D127" s="439" t="s">
        <v>193</v>
      </c>
      <c r="E127" s="428"/>
      <c r="F127" s="447">
        <f t="shared" si="0"/>
        <v>0</v>
      </c>
      <c r="G127" s="447" t="s">
        <v>149</v>
      </c>
    </row>
    <row r="128" spans="1:7">
      <c r="A128" s="405" t="s">
        <v>224</v>
      </c>
      <c r="B128" s="428" t="s">
        <v>116</v>
      </c>
      <c r="C128" s="514"/>
      <c r="D128" s="439" t="s">
        <v>193</v>
      </c>
      <c r="E128" s="428"/>
      <c r="F128" s="447">
        <f t="shared" si="0"/>
        <v>0</v>
      </c>
      <c r="G128" s="447" t="s">
        <v>149</v>
      </c>
    </row>
    <row r="129" spans="1:7">
      <c r="A129" s="405" t="s">
        <v>225</v>
      </c>
      <c r="B129" s="507" t="s">
        <v>118</v>
      </c>
      <c r="C129" s="514">
        <v>11762453776.469978</v>
      </c>
      <c r="D129" s="439">
        <v>0</v>
      </c>
      <c r="E129" s="428"/>
      <c r="F129" s="447">
        <f t="shared" si="0"/>
        <v>1</v>
      </c>
      <c r="G129" s="442">
        <v>0</v>
      </c>
    </row>
    <row r="130" spans="1:7">
      <c r="A130" s="405" t="s">
        <v>226</v>
      </c>
      <c r="B130" s="451" t="s">
        <v>120</v>
      </c>
      <c r="C130" s="439"/>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4">
        <v>10385374011.35</v>
      </c>
      <c r="D138" s="439" t="s">
        <v>193</v>
      </c>
      <c r="E138" s="448"/>
      <c r="F138" s="447">
        <f>C138/$C$155</f>
        <v>0.95805922881918226</v>
      </c>
      <c r="G138" s="447" t="s">
        <v>149</v>
      </c>
    </row>
    <row r="139" spans="1:7">
      <c r="A139" s="405" t="s">
        <v>234</v>
      </c>
      <c r="B139" s="428" t="s">
        <v>195</v>
      </c>
      <c r="C139" s="514"/>
      <c r="D139" s="439" t="s">
        <v>193</v>
      </c>
      <c r="E139" s="448"/>
      <c r="F139" s="447">
        <f t="shared" ref="F139:F155" si="1">C139/$C$155</f>
        <v>0</v>
      </c>
      <c r="G139" s="447" t="s">
        <v>149</v>
      </c>
    </row>
    <row r="140" spans="1:7">
      <c r="A140" s="405" t="s">
        <v>235</v>
      </c>
      <c r="B140" s="428" t="s">
        <v>197</v>
      </c>
      <c r="C140" s="514"/>
      <c r="D140" s="439" t="s">
        <v>193</v>
      </c>
      <c r="E140" s="448"/>
      <c r="F140" s="447">
        <f t="shared" si="1"/>
        <v>0</v>
      </c>
      <c r="G140" s="447" t="s">
        <v>149</v>
      </c>
    </row>
    <row r="141" spans="1:7">
      <c r="A141" s="405" t="s">
        <v>236</v>
      </c>
      <c r="B141" s="428" t="s">
        <v>199</v>
      </c>
      <c r="C141" s="514"/>
      <c r="D141" s="439" t="s">
        <v>193</v>
      </c>
      <c r="E141" s="448"/>
      <c r="F141" s="447">
        <f t="shared" si="1"/>
        <v>0</v>
      </c>
      <c r="G141" s="447" t="s">
        <v>149</v>
      </c>
    </row>
    <row r="142" spans="1:7">
      <c r="A142" s="405" t="s">
        <v>237</v>
      </c>
      <c r="B142" s="428" t="s">
        <v>201</v>
      </c>
      <c r="C142" s="514">
        <v>454638332.64999998</v>
      </c>
      <c r="D142" s="439" t="s">
        <v>193</v>
      </c>
      <c r="E142" s="448"/>
      <c r="F142" s="447">
        <f t="shared" si="1"/>
        <v>4.1940757250944476E-2</v>
      </c>
      <c r="G142" s="447" t="s">
        <v>149</v>
      </c>
    </row>
    <row r="143" spans="1:7">
      <c r="A143" s="405" t="s">
        <v>238</v>
      </c>
      <c r="B143" s="428" t="s">
        <v>203</v>
      </c>
      <c r="C143" s="514"/>
      <c r="D143" s="439" t="s">
        <v>193</v>
      </c>
      <c r="E143" s="428"/>
      <c r="F143" s="447">
        <f t="shared" si="1"/>
        <v>0</v>
      </c>
      <c r="G143" s="447" t="s">
        <v>149</v>
      </c>
    </row>
    <row r="144" spans="1:7">
      <c r="A144" s="405" t="s">
        <v>239</v>
      </c>
      <c r="B144" s="428" t="s">
        <v>205</v>
      </c>
      <c r="C144" s="514"/>
      <c r="D144" s="439" t="s">
        <v>193</v>
      </c>
      <c r="E144" s="428"/>
      <c r="F144" s="447">
        <f t="shared" si="1"/>
        <v>0</v>
      </c>
      <c r="G144" s="447" t="s">
        <v>149</v>
      </c>
    </row>
    <row r="145" spans="1:7">
      <c r="A145" s="405" t="s">
        <v>240</v>
      </c>
      <c r="B145" s="428" t="s">
        <v>207</v>
      </c>
      <c r="C145" s="514"/>
      <c r="D145" s="439" t="s">
        <v>193</v>
      </c>
      <c r="E145" s="428"/>
      <c r="F145" s="447">
        <f t="shared" si="1"/>
        <v>0</v>
      </c>
      <c r="G145" s="447" t="s">
        <v>149</v>
      </c>
    </row>
    <row r="146" spans="1:7">
      <c r="A146" s="405" t="s">
        <v>241</v>
      </c>
      <c r="B146" s="428" t="s">
        <v>209</v>
      </c>
      <c r="C146" s="514"/>
      <c r="D146" s="439" t="s">
        <v>193</v>
      </c>
      <c r="E146" s="428"/>
      <c r="F146" s="447">
        <f t="shared" si="1"/>
        <v>0</v>
      </c>
      <c r="G146" s="447" t="s">
        <v>149</v>
      </c>
    </row>
    <row r="147" spans="1:7">
      <c r="A147" s="405" t="s">
        <v>242</v>
      </c>
      <c r="B147" s="428" t="s">
        <v>211</v>
      </c>
      <c r="C147" s="514"/>
      <c r="D147" s="439" t="s">
        <v>193</v>
      </c>
      <c r="E147" s="428"/>
      <c r="F147" s="447">
        <f t="shared" si="1"/>
        <v>0</v>
      </c>
      <c r="G147" s="447" t="s">
        <v>149</v>
      </c>
    </row>
    <row r="148" spans="1:7">
      <c r="A148" s="405" t="s">
        <v>243</v>
      </c>
      <c r="B148" s="428" t="s">
        <v>213</v>
      </c>
      <c r="C148" s="514"/>
      <c r="D148" s="439" t="s">
        <v>193</v>
      </c>
      <c r="E148" s="428"/>
      <c r="F148" s="447">
        <f t="shared" si="1"/>
        <v>0</v>
      </c>
      <c r="G148" s="447" t="s">
        <v>149</v>
      </c>
    </row>
    <row r="149" spans="1:7">
      <c r="A149" s="405" t="s">
        <v>244</v>
      </c>
      <c r="B149" s="428" t="s">
        <v>215</v>
      </c>
      <c r="C149" s="514"/>
      <c r="D149" s="439" t="s">
        <v>193</v>
      </c>
      <c r="E149" s="428"/>
      <c r="F149" s="447">
        <f t="shared" si="1"/>
        <v>0</v>
      </c>
      <c r="G149" s="447" t="s">
        <v>149</v>
      </c>
    </row>
    <row r="150" spans="1:7">
      <c r="A150" s="405" t="s">
        <v>245</v>
      </c>
      <c r="B150" s="428" t="s">
        <v>217</v>
      </c>
      <c r="C150" s="514"/>
      <c r="D150" s="439" t="s">
        <v>193</v>
      </c>
      <c r="E150" s="428"/>
      <c r="F150" s="447">
        <f t="shared" si="1"/>
        <v>0</v>
      </c>
      <c r="G150" s="447" t="s">
        <v>149</v>
      </c>
    </row>
    <row r="151" spans="1:7">
      <c r="A151" s="405" t="s">
        <v>246</v>
      </c>
      <c r="B151" s="428" t="s">
        <v>219</v>
      </c>
      <c r="C151" s="514"/>
      <c r="D151" s="439" t="s">
        <v>193</v>
      </c>
      <c r="E151" s="428"/>
      <c r="F151" s="447">
        <f t="shared" si="1"/>
        <v>0</v>
      </c>
      <c r="G151" s="447" t="s">
        <v>149</v>
      </c>
    </row>
    <row r="152" spans="1:7">
      <c r="A152" s="405" t="s">
        <v>247</v>
      </c>
      <c r="B152" s="428" t="s">
        <v>221</v>
      </c>
      <c r="C152" s="514"/>
      <c r="D152" s="439" t="s">
        <v>193</v>
      </c>
      <c r="E152" s="428"/>
      <c r="F152" s="447">
        <f t="shared" si="1"/>
        <v>0</v>
      </c>
      <c r="G152" s="447" t="s">
        <v>149</v>
      </c>
    </row>
    <row r="153" spans="1:7">
      <c r="A153" s="405" t="s">
        <v>248</v>
      </c>
      <c r="B153" s="428" t="s">
        <v>223</v>
      </c>
      <c r="C153" s="514"/>
      <c r="D153" s="439" t="s">
        <v>193</v>
      </c>
      <c r="E153" s="428"/>
      <c r="F153" s="447">
        <f t="shared" si="1"/>
        <v>0</v>
      </c>
      <c r="G153" s="447" t="s">
        <v>149</v>
      </c>
    </row>
    <row r="154" spans="1:7">
      <c r="A154" s="405" t="s">
        <v>249</v>
      </c>
      <c r="B154" s="428" t="s">
        <v>116</v>
      </c>
      <c r="C154" s="514"/>
      <c r="D154" s="439" t="s">
        <v>193</v>
      </c>
      <c r="E154" s="428"/>
      <c r="F154" s="447">
        <f t="shared" si="1"/>
        <v>0</v>
      </c>
      <c r="G154" s="447" t="s">
        <v>149</v>
      </c>
    </row>
    <row r="155" spans="1:7">
      <c r="A155" s="405" t="s">
        <v>250</v>
      </c>
      <c r="B155" s="449" t="s">
        <v>118</v>
      </c>
      <c r="C155" s="514">
        <v>10840012495</v>
      </c>
      <c r="D155" s="439">
        <v>0</v>
      </c>
      <c r="E155" s="428"/>
      <c r="F155" s="447">
        <f t="shared" si="1"/>
        <v>1</v>
      </c>
      <c r="G155" s="442">
        <v>0</v>
      </c>
    </row>
    <row r="156" spans="1:7">
      <c r="A156" s="405" t="s">
        <v>251</v>
      </c>
      <c r="B156" s="451" t="s">
        <v>120</v>
      </c>
      <c r="C156" s="439"/>
      <c r="D156" s="439"/>
      <c r="E156" s="428"/>
      <c r="F156" s="447" t="s">
        <v>149</v>
      </c>
      <c r="G156" s="447" t="s">
        <v>149</v>
      </c>
    </row>
    <row r="157" spans="1:7">
      <c r="A157" s="405" t="s">
        <v>252</v>
      </c>
      <c r="B157" s="451" t="s">
        <v>120</v>
      </c>
      <c r="C157" s="439"/>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4">
        <v>10820012344</v>
      </c>
      <c r="D164" s="439" t="s">
        <v>193</v>
      </c>
      <c r="E164" s="454"/>
      <c r="F164" s="447">
        <f>C164/$C$167</f>
        <v>0.99815498365081934</v>
      </c>
      <c r="G164" s="447" t="s">
        <v>149</v>
      </c>
    </row>
    <row r="165" spans="1:7">
      <c r="A165" s="405" t="s">
        <v>260</v>
      </c>
      <c r="B165" s="405" t="s">
        <v>261</v>
      </c>
      <c r="C165" s="514">
        <v>20000000</v>
      </c>
      <c r="D165" s="439" t="s">
        <v>193</v>
      </c>
      <c r="E165" s="454"/>
      <c r="F165" s="447">
        <f t="shared" ref="F165:F167" si="2">C165/$C$167</f>
        <v>1.8450163491806444E-3</v>
      </c>
      <c r="G165" s="447" t="s">
        <v>149</v>
      </c>
    </row>
    <row r="166" spans="1:7">
      <c r="A166" s="405" t="s">
        <v>262</v>
      </c>
      <c r="B166" s="405" t="s">
        <v>116</v>
      </c>
      <c r="C166" s="514">
        <v>0</v>
      </c>
      <c r="D166" s="439" t="s">
        <v>193</v>
      </c>
      <c r="E166" s="454"/>
      <c r="F166" s="447">
        <f t="shared" si="2"/>
        <v>0</v>
      </c>
      <c r="G166" s="447" t="s">
        <v>149</v>
      </c>
    </row>
    <row r="167" spans="1:7">
      <c r="A167" s="405" t="s">
        <v>263</v>
      </c>
      <c r="B167" s="467" t="s">
        <v>118</v>
      </c>
      <c r="C167" s="514">
        <v>10840012344</v>
      </c>
      <c r="D167" s="439">
        <v>0</v>
      </c>
      <c r="E167" s="454"/>
      <c r="F167" s="447">
        <f t="shared" si="2"/>
        <v>1</v>
      </c>
      <c r="G167" s="450">
        <v>0</v>
      </c>
    </row>
    <row r="168" spans="1:7">
      <c r="A168" s="405" t="s">
        <v>264</v>
      </c>
      <c r="B168" s="467"/>
      <c r="C168" s="515"/>
      <c r="D168" s="439"/>
      <c r="E168" s="454"/>
      <c r="F168" s="454"/>
      <c r="G168" s="428"/>
    </row>
    <row r="169" spans="1:7">
      <c r="A169" s="405" t="s">
        <v>265</v>
      </c>
      <c r="B169" s="467"/>
      <c r="C169" s="515"/>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437">
        <v>0</v>
      </c>
      <c r="D217" s="405"/>
      <c r="E217" s="454"/>
      <c r="F217" s="447">
        <f>C217/$C$220</f>
        <v>0</v>
      </c>
      <c r="G217" s="447" t="s">
        <v>149</v>
      </c>
    </row>
    <row r="218" spans="1:7">
      <c r="A218" s="405" t="s">
        <v>342</v>
      </c>
      <c r="B218" s="428" t="s">
        <v>343</v>
      </c>
      <c r="C218" s="437" vm="103">
        <v>324647652.06999993</v>
      </c>
      <c r="D218" s="405"/>
      <c r="E218" s="454"/>
      <c r="F218" s="447">
        <f>C218/C129</f>
        <v>2.7600333930275365E-2</v>
      </c>
      <c r="G218" s="447"/>
    </row>
    <row r="219" spans="1:7">
      <c r="A219" s="405" t="s">
        <v>344</v>
      </c>
      <c r="B219" s="428" t="s">
        <v>116</v>
      </c>
      <c r="C219" s="437">
        <v>0</v>
      </c>
      <c r="D219" s="405"/>
      <c r="E219" s="454"/>
      <c r="F219" s="447">
        <f t="shared" ref="F219" si="3">C219/$C$220</f>
        <v>0</v>
      </c>
      <c r="G219" s="447" t="s">
        <v>149</v>
      </c>
    </row>
    <row r="220" spans="1:7">
      <c r="A220" s="405" t="s">
        <v>345</v>
      </c>
      <c r="B220" s="449" t="s">
        <v>118</v>
      </c>
      <c r="C220" s="514">
        <f>SUM(C217:C219)</f>
        <v>324647652.06999993</v>
      </c>
      <c r="D220" s="405"/>
      <c r="E220" s="454"/>
      <c r="F220" s="447">
        <v>2.7600333930275365E-2</v>
      </c>
      <c r="G220" s="442"/>
    </row>
    <row r="221" spans="1:7">
      <c r="A221" s="405" t="s">
        <v>346</v>
      </c>
      <c r="B221" s="451" t="s">
        <v>120</v>
      </c>
      <c r="C221" s="439"/>
      <c r="D221" s="405"/>
      <c r="E221" s="454"/>
      <c r="F221" s="447" t="s">
        <v>149</v>
      </c>
      <c r="G221" s="447" t="s">
        <v>149</v>
      </c>
    </row>
    <row r="222" spans="1:7">
      <c r="A222" s="405" t="s">
        <v>347</v>
      </c>
      <c r="B222" s="451" t="s">
        <v>120</v>
      </c>
      <c r="C222" s="439"/>
      <c r="D222" s="405"/>
      <c r="E222" s="454"/>
      <c r="F222" s="447" t="s">
        <v>149</v>
      </c>
      <c r="G222" s="447" t="s">
        <v>149</v>
      </c>
    </row>
    <row r="223" spans="1:7">
      <c r="A223" s="405" t="s">
        <v>348</v>
      </c>
      <c r="B223" s="451" t="s">
        <v>120</v>
      </c>
      <c r="C223" s="439"/>
      <c r="D223" s="405"/>
      <c r="E223" s="454"/>
      <c r="F223" s="447" t="s">
        <v>149</v>
      </c>
      <c r="G223" s="447" t="s">
        <v>149</v>
      </c>
    </row>
    <row r="224" spans="1:7">
      <c r="A224" s="405" t="s">
        <v>349</v>
      </c>
      <c r="B224" s="451" t="s">
        <v>120</v>
      </c>
      <c r="C224" s="439"/>
      <c r="D224" s="405"/>
      <c r="E224" s="454"/>
      <c r="F224" s="447" t="s">
        <v>149</v>
      </c>
      <c r="G224" s="447" t="s">
        <v>149</v>
      </c>
    </row>
    <row r="225" spans="1:7">
      <c r="A225" s="405" t="s">
        <v>350</v>
      </c>
      <c r="B225" s="451" t="s">
        <v>120</v>
      </c>
      <c r="C225" s="439"/>
      <c r="D225" s="405"/>
      <c r="E225" s="454"/>
      <c r="F225" s="447" t="s">
        <v>149</v>
      </c>
      <c r="G225" s="447" t="s">
        <v>149</v>
      </c>
    </row>
    <row r="226" spans="1:7">
      <c r="A226" s="405" t="s">
        <v>351</v>
      </c>
      <c r="B226" s="451" t="s">
        <v>120</v>
      </c>
      <c r="C226" s="439"/>
      <c r="D226" s="405"/>
      <c r="E226" s="428"/>
      <c r="F226" s="447" t="s">
        <v>149</v>
      </c>
      <c r="G226" s="447" t="s">
        <v>149</v>
      </c>
    </row>
    <row r="227" spans="1:7">
      <c r="A227" s="405" t="s">
        <v>352</v>
      </c>
      <c r="B227" s="451" t="s">
        <v>120</v>
      </c>
      <c r="C227" s="439"/>
      <c r="D227" s="405"/>
      <c r="E227" s="454"/>
      <c r="F227" s="447" t="s">
        <v>149</v>
      </c>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10"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c r="A329" s="412" t="s">
        <v>489</v>
      </c>
      <c r="B329" s="477" t="s">
        <v>490</v>
      </c>
    </row>
    <row r="330" spans="1:3">
      <c r="A330" s="412" t="s">
        <v>491</v>
      </c>
      <c r="B330" s="477" t="s">
        <v>490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 sqref="C218" name="Range10_2"/>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display="https://www.bawaggroup.com/en/investor-relations/debt-investor/fundings/covered-bonds/mortgage-covered" xr:uid="{1D0DA6F1-9CA5-4B56-B9F4-44D06E6261D8}"/>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rgb="FFC00000"/>
  </sheetPr>
  <dimension ref="A1:M583"/>
  <sheetViews>
    <sheetView zoomScale="85" zoomScaleNormal="85" workbookViewId="0">
      <selection activeCell="U186" sqref="U186"/>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4">
        <v>11435907547.089973</v>
      </c>
      <c r="D12" s="405"/>
      <c r="E12" s="405"/>
      <c r="F12" s="447">
        <v>0.97448547416520903</v>
      </c>
    </row>
    <row r="13" spans="1:7">
      <c r="A13" s="405" t="s">
        <v>535</v>
      </c>
      <c r="B13" s="405" t="s">
        <v>536</v>
      </c>
      <c r="C13" s="514">
        <v>326546229.37999994</v>
      </c>
      <c r="D13" s="405"/>
      <c r="E13" s="405"/>
      <c r="F13" s="447">
        <v>2.5514525834791028E-2</v>
      </c>
    </row>
    <row r="14" spans="1:7">
      <c r="A14" s="405" t="s">
        <v>537</v>
      </c>
      <c r="B14" s="405" t="s">
        <v>116</v>
      </c>
      <c r="C14" s="514">
        <v>0</v>
      </c>
      <c r="D14" s="405"/>
      <c r="E14" s="405"/>
      <c r="F14" s="447">
        <v>0</v>
      </c>
    </row>
    <row r="15" spans="1:7">
      <c r="A15" s="405" t="s">
        <v>538</v>
      </c>
      <c r="B15" s="467" t="s">
        <v>118</v>
      </c>
      <c r="C15" s="514">
        <f>SUM(C12:C14)</f>
        <v>11762453776.469973</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6">
        <v>87876</v>
      </c>
      <c r="D28" s="516">
        <v>940</v>
      </c>
      <c r="E28" s="405"/>
      <c r="F28" s="405">
        <f>SUM(C28:D28)</f>
        <v>88816</v>
      </c>
    </row>
    <row r="29" spans="1:7">
      <c r="A29" s="405" t="s">
        <v>558</v>
      </c>
      <c r="B29" s="426" t="s">
        <v>559</v>
      </c>
      <c r="C29" s="516"/>
      <c r="D29" s="516"/>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4.9067585619191898E-3</v>
      </c>
      <c r="D36" s="482">
        <v>0.32939684850817619</v>
      </c>
      <c r="E36" s="483"/>
      <c r="F36" s="482">
        <f>C12/C15*C36+C13/C15*D36</f>
        <v>1.3915169337151768E-2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0.97750884212604583</v>
      </c>
    </row>
    <row r="45" spans="1:13">
      <c r="A45" s="405" t="s">
        <v>579</v>
      </c>
      <c r="B45" s="405" t="s">
        <v>44</v>
      </c>
      <c r="C45" s="482">
        <v>0.58574556686971879</v>
      </c>
      <c r="D45" s="482">
        <v>1</v>
      </c>
      <c r="E45" s="482"/>
      <c r="F45" s="482">
        <f>1-F54-F55-F57</f>
        <v>0.59724599235180043</v>
      </c>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7.6372975685890854E-2</v>
      </c>
      <c r="D55" s="482"/>
      <c r="E55" s="482"/>
      <c r="F55" s="482">
        <f>C55*$C$12/$C$15</f>
        <v>7.4252728694004899E-2</v>
      </c>
    </row>
    <row r="56" spans="1:13">
      <c r="A56" s="405" t="s">
        <v>600</v>
      </c>
      <c r="B56" s="405" t="s">
        <v>601</v>
      </c>
      <c r="C56" s="482"/>
      <c r="D56" s="482"/>
      <c r="E56" s="482"/>
      <c r="F56" s="482"/>
    </row>
    <row r="57" spans="1:13">
      <c r="A57" s="405" t="s">
        <v>602</v>
      </c>
      <c r="B57" s="405" t="s">
        <v>603</v>
      </c>
      <c r="C57" s="482">
        <v>0.33788145744438336</v>
      </c>
      <c r="D57" s="482"/>
      <c r="E57" s="482"/>
      <c r="F57" s="482">
        <f>C57*$C$12/$C$15</f>
        <v>0.32850127895419468</v>
      </c>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482"/>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482">
        <v>3.3208763340924305E-2</v>
      </c>
      <c r="D99" s="482">
        <v>1.4474472171900975E-2</v>
      </c>
      <c r="E99" s="482"/>
      <c r="F99" s="482">
        <v>3.2688666747338578E-2</v>
      </c>
    </row>
    <row r="100" spans="1:7">
      <c r="A100" s="405" t="s">
        <v>664</v>
      </c>
      <c r="B100" s="428" t="s">
        <v>665</v>
      </c>
      <c r="C100" s="482">
        <v>5.0163969996065386E-2</v>
      </c>
      <c r="D100" s="482">
        <v>4.187832092247569E-2</v>
      </c>
      <c r="E100" s="482"/>
      <c r="F100" s="482">
        <v>4.9933945928437667E-2</v>
      </c>
    </row>
    <row r="101" spans="1:7">
      <c r="A101" s="405" t="s">
        <v>666</v>
      </c>
      <c r="B101" s="428" t="s">
        <v>667</v>
      </c>
      <c r="C101" s="482">
        <v>0.1570142419616625</v>
      </c>
      <c r="D101" s="482">
        <v>0.11951982383658903</v>
      </c>
      <c r="E101" s="482"/>
      <c r="F101" s="482">
        <v>0.15597333152798815</v>
      </c>
    </row>
    <row r="102" spans="1:7">
      <c r="A102" s="405" t="s">
        <v>668</v>
      </c>
      <c r="B102" s="428" t="s">
        <v>669</v>
      </c>
      <c r="C102" s="482">
        <v>7.0900830328619269E-2</v>
      </c>
      <c r="D102" s="482">
        <v>4.7129041818121754E-2</v>
      </c>
      <c r="E102" s="482"/>
      <c r="F102" s="482">
        <v>7.0240884023941727E-2</v>
      </c>
    </row>
    <row r="103" spans="1:7">
      <c r="A103" s="405" t="s">
        <v>670</v>
      </c>
      <c r="B103" s="428" t="s" vm="2">
        <v>671</v>
      </c>
      <c r="C103" s="482">
        <v>2.5599435295751302E-2</v>
      </c>
      <c r="D103" s="482">
        <v>0.13126186350821556</v>
      </c>
      <c r="E103" s="482"/>
      <c r="F103" s="482">
        <v>2.8203410122947928E-2</v>
      </c>
    </row>
    <row r="104" spans="1:7">
      <c r="A104" s="405" t="s">
        <v>672</v>
      </c>
      <c r="B104" s="428" t="s" vm="3">
        <v>673</v>
      </c>
      <c r="C104" s="482">
        <v>0.11825138518229047</v>
      </c>
      <c r="D104" s="482">
        <v>6.544557231781932E-2</v>
      </c>
      <c r="E104" s="482"/>
      <c r="F104" s="482">
        <v>0.11678540372910648</v>
      </c>
    </row>
    <row r="105" spans="1:7">
      <c r="A105" s="405" t="s">
        <v>674</v>
      </c>
      <c r="B105" s="428" t="s" vm="4">
        <v>675</v>
      </c>
      <c r="C105" s="482">
        <v>2.5564666780153702E-2</v>
      </c>
      <c r="D105" s="482">
        <v>2.9426185530435425E-2</v>
      </c>
      <c r="E105" s="482"/>
      <c r="F105" s="482">
        <v>2.5671869274764746E-2</v>
      </c>
    </row>
    <row r="106" spans="1:7">
      <c r="A106" s="405" t="s">
        <v>676</v>
      </c>
      <c r="B106" s="428" t="s" vm="5">
        <v>677</v>
      </c>
      <c r="C106" s="482">
        <v>1.0713086520288916E-2</v>
      </c>
      <c r="D106" s="482">
        <v>2.4960191748271965E-3</v>
      </c>
      <c r="E106" s="482"/>
      <c r="F106" s="482">
        <v>1.0484966401033722E-2</v>
      </c>
    </row>
    <row r="107" spans="1:7">
      <c r="A107" s="405" t="s">
        <v>678</v>
      </c>
      <c r="B107" s="428" t="s" vm="6">
        <v>679</v>
      </c>
      <c r="C107" s="482">
        <v>9.4329187463963002E-2</v>
      </c>
      <c r="D107" s="482">
        <v>0.54836870071961508</v>
      </c>
      <c r="E107" s="482"/>
      <c r="F107" s="482">
        <v>0.10691072320773849</v>
      </c>
    </row>
    <row r="108" spans="1:7">
      <c r="A108" s="433"/>
      <c r="B108" s="434" t="s">
        <v>680</v>
      </c>
      <c r="C108" s="433" t="s">
        <v>567</v>
      </c>
      <c r="D108" s="433" t="s">
        <v>568</v>
      </c>
      <c r="E108" s="435"/>
      <c r="F108" s="436" t="s">
        <v>532</v>
      </c>
      <c r="G108" s="436"/>
    </row>
    <row r="109" spans="1:7">
      <c r="A109" s="405" t="s">
        <v>681</v>
      </c>
      <c r="B109" s="405" t="s">
        <v>682</v>
      </c>
      <c r="C109" s="482">
        <v>0.74044303458142813</v>
      </c>
      <c r="D109" s="482">
        <v>0.45838284601906859</v>
      </c>
      <c r="E109" s="482"/>
      <c r="F109" s="482">
        <v>0.73261255186212504</v>
      </c>
    </row>
    <row r="110" spans="1:7">
      <c r="A110" s="405" t="s">
        <v>683</v>
      </c>
      <c r="B110" s="405" t="s">
        <v>684</v>
      </c>
      <c r="C110" s="482">
        <v>0.25955696541856788</v>
      </c>
      <c r="D110" s="482">
        <v>0.54161715398093202</v>
      </c>
      <c r="E110" s="482"/>
      <c r="F110" s="482">
        <v>0.26738744813787113</v>
      </c>
    </row>
    <row r="111" spans="1:7">
      <c r="A111" s="405" t="s">
        <v>685</v>
      </c>
      <c r="B111" s="405" t="s">
        <v>116</v>
      </c>
      <c r="C111" s="482">
        <v>0</v>
      </c>
      <c r="D111" s="482">
        <v>0</v>
      </c>
      <c r="E111" s="482"/>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2.1991968645451294E-2</v>
      </c>
      <c r="D119" s="482">
        <v>7.905817779312925E-2</v>
      </c>
      <c r="E119" s="482"/>
      <c r="F119" s="482">
        <v>2.3545026862344966E-2</v>
      </c>
    </row>
    <row r="120" spans="1:7">
      <c r="A120" s="405" t="s">
        <v>694</v>
      </c>
      <c r="B120" s="405" t="s">
        <v>695</v>
      </c>
      <c r="C120" s="482">
        <v>0.83404807421736749</v>
      </c>
      <c r="D120" s="482">
        <v>0.92094182220687071</v>
      </c>
      <c r="E120" s="482"/>
      <c r="F120" s="482">
        <v>0.83641288960159166</v>
      </c>
    </row>
    <row r="121" spans="1:7">
      <c r="A121" s="405" t="s">
        <v>696</v>
      </c>
      <c r="B121" s="405" t="s">
        <v>116</v>
      </c>
      <c r="C121" s="482">
        <v>0.14395995713718127</v>
      </c>
      <c r="D121" s="482">
        <v>0</v>
      </c>
      <c r="E121" s="516"/>
      <c r="F121" s="482">
        <v>0.1400420835360634</v>
      </c>
    </row>
    <row r="122" spans="1:7">
      <c r="A122" s="405" t="s">
        <v>697</v>
      </c>
      <c r="B122" s="405"/>
      <c r="C122" s="405"/>
      <c r="D122" s="405"/>
      <c r="E122" s="405"/>
      <c r="F122" s="405"/>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6.7367587338185514E-2</v>
      </c>
      <c r="D129" s="482">
        <v>4.0866719377949549E-2</v>
      </c>
      <c r="E129" s="482"/>
      <c r="F129" s="482">
        <v>6.6631877028741113E-2</v>
      </c>
    </row>
    <row r="130" spans="1:7">
      <c r="A130" s="405" t="s">
        <v>706</v>
      </c>
      <c r="B130" s="428" t="s">
        <v>707</v>
      </c>
      <c r="C130" s="482">
        <v>0.2015787938585252</v>
      </c>
      <c r="D130" s="482">
        <v>3.645230169278154E-2</v>
      </c>
      <c r="E130" s="516"/>
      <c r="F130" s="482">
        <v>0.19699459447188566</v>
      </c>
    </row>
    <row r="131" spans="1:7">
      <c r="A131" s="405" t="s">
        <v>708</v>
      </c>
      <c r="B131" s="428" t="s">
        <v>709</v>
      </c>
      <c r="C131" s="482">
        <v>0.2719090723972562</v>
      </c>
      <c r="D131" s="482">
        <v>0.11040117103311448</v>
      </c>
      <c r="E131" s="516"/>
      <c r="F131" s="482">
        <v>0.26742533140173025</v>
      </c>
    </row>
    <row r="132" spans="1:7">
      <c r="A132" s="405" t="s">
        <v>710</v>
      </c>
      <c r="B132" s="428" t="s">
        <v>711</v>
      </c>
      <c r="C132" s="482">
        <v>0.17265457777003759</v>
      </c>
      <c r="D132" s="482">
        <v>0.24839591850135731</v>
      </c>
      <c r="E132" s="516"/>
      <c r="F132" s="482">
        <v>0.17475728947407634</v>
      </c>
    </row>
    <row r="133" spans="1:7">
      <c r="A133" s="405" t="s">
        <v>712</v>
      </c>
      <c r="B133" s="428" t="s">
        <v>713</v>
      </c>
      <c r="C133" s="482">
        <v>0.28648996863599718</v>
      </c>
      <c r="D133" s="482">
        <v>0.5638838893947975</v>
      </c>
      <c r="E133" s="516"/>
      <c r="F133" s="482">
        <v>0.29419090762356831</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4">
        <v>130136869.53309177</v>
      </c>
      <c r="D146" s="516"/>
      <c r="E146" s="520"/>
      <c r="F146" s="520"/>
      <c r="G146" s="520"/>
    </row>
    <row r="147" spans="1:7">
      <c r="A147" s="423"/>
      <c r="B147" s="496"/>
      <c r="C147" s="514"/>
      <c r="D147" s="520"/>
      <c r="E147" s="520"/>
      <c r="F147" s="520"/>
      <c r="G147" s="520"/>
    </row>
    <row r="148" spans="1:7">
      <c r="A148" s="405"/>
      <c r="B148" s="428" t="s">
        <v>28</v>
      </c>
      <c r="C148" s="514"/>
      <c r="D148" s="520"/>
      <c r="E148" s="520"/>
      <c r="F148" s="520"/>
      <c r="G148" s="520"/>
    </row>
    <row r="149" spans="1:7">
      <c r="A149" s="405" t="s">
        <v>731</v>
      </c>
      <c r="B149" s="405" t="s">
        <v>732</v>
      </c>
      <c r="C149" s="522">
        <v>1943.1162767500057</v>
      </c>
      <c r="D149" s="516">
        <v>41949</v>
      </c>
      <c r="E149" s="520"/>
      <c r="F149" s="518">
        <v>0.16991360491056548</v>
      </c>
      <c r="G149" s="518">
        <v>0.47799136290607447</v>
      </c>
    </row>
    <row r="150" spans="1:7">
      <c r="A150" s="405" t="s">
        <v>733</v>
      </c>
      <c r="B150" s="405" t="s">
        <v>734</v>
      </c>
      <c r="C150" s="522">
        <v>7134.0661012200753</v>
      </c>
      <c r="D150" s="516">
        <v>40466</v>
      </c>
      <c r="E150" s="520"/>
      <c r="F150" s="518">
        <v>0.6238303406917084</v>
      </c>
      <c r="G150" s="518">
        <v>0.45978281924772962</v>
      </c>
    </row>
    <row r="151" spans="1:7">
      <c r="A151" s="405" t="s">
        <v>735</v>
      </c>
      <c r="B151" s="405" t="s">
        <v>736</v>
      </c>
      <c r="C151" s="522">
        <v>1694.9181946999993</v>
      </c>
      <c r="D151" s="516">
        <v>4667</v>
      </c>
      <c r="E151" s="520"/>
      <c r="F151" s="518">
        <v>0.14821020436906993</v>
      </c>
      <c r="G151" s="518">
        <v>5.3178518932099683E-2</v>
      </c>
    </row>
    <row r="152" spans="1:7">
      <c r="A152" s="405" t="s">
        <v>737</v>
      </c>
      <c r="B152" s="405" t="s">
        <v>738</v>
      </c>
      <c r="C152" s="522">
        <v>415.70985818000008</v>
      </c>
      <c r="D152" s="516">
        <v>663</v>
      </c>
      <c r="E152" s="520"/>
      <c r="F152" s="518">
        <v>3.635127832821463E-2</v>
      </c>
      <c r="G152" s="518">
        <v>7.5546085391005116E-3</v>
      </c>
    </row>
    <row r="153" spans="1:7">
      <c r="A153" s="405" t="s">
        <v>739</v>
      </c>
      <c r="B153" s="405" t="s">
        <v>740</v>
      </c>
      <c r="C153" s="522">
        <v>209.80823570000013</v>
      </c>
      <c r="D153" s="516">
        <v>126</v>
      </c>
      <c r="E153" s="520"/>
      <c r="F153" s="518">
        <v>1.8346443851182365E-2</v>
      </c>
      <c r="G153" s="518">
        <v>1.4357174599195542E-3</v>
      </c>
    </row>
    <row r="154" spans="1:7">
      <c r="A154" s="405" t="s">
        <v>741</v>
      </c>
      <c r="B154" s="405" t="s">
        <v>742</v>
      </c>
      <c r="C154" s="522">
        <v>38.288880539999994</v>
      </c>
      <c r="D154" s="516">
        <v>5</v>
      </c>
      <c r="E154" s="520"/>
      <c r="F154" s="518">
        <v>3.3481278492622085E-3</v>
      </c>
      <c r="G154" s="518">
        <v>5.6972915076172784E-5</v>
      </c>
    </row>
    <row r="155" spans="1:7">
      <c r="A155" s="405" t="s">
        <v>743</v>
      </c>
      <c r="B155" s="428" t="s">
        <v>744</v>
      </c>
      <c r="C155" s="405"/>
      <c r="D155" s="423"/>
      <c r="E155" s="423"/>
      <c r="F155" s="447" t="s">
        <v>149</v>
      </c>
      <c r="G155" s="447" t="s">
        <v>149</v>
      </c>
    </row>
    <row r="156" spans="1:7">
      <c r="A156" s="405" t="s">
        <v>745</v>
      </c>
      <c r="B156" s="428" t="s">
        <v>744</v>
      </c>
      <c r="C156" s="423"/>
      <c r="D156" s="423"/>
      <c r="E156" s="423"/>
      <c r="F156" s="447" t="s">
        <v>149</v>
      </c>
      <c r="G156" s="447" t="s">
        <v>149</v>
      </c>
    </row>
    <row r="157" spans="1:7">
      <c r="A157" s="405" t="s">
        <v>746</v>
      </c>
      <c r="B157" s="428" t="s">
        <v>744</v>
      </c>
      <c r="C157" s="423"/>
      <c r="D157" s="423"/>
      <c r="E157" s="423"/>
      <c r="F157" s="447" t="s">
        <v>149</v>
      </c>
      <c r="G157" s="447" t="s">
        <v>149</v>
      </c>
    </row>
    <row r="158" spans="1:7">
      <c r="A158" s="405" t="s">
        <v>747</v>
      </c>
      <c r="B158" s="428" t="s">
        <v>744</v>
      </c>
      <c r="C158" s="423"/>
      <c r="D158" s="423"/>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49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497"/>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497"/>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529"/>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529"/>
      <c r="E171" s="499"/>
      <c r="F171" s="498" t="s">
        <v>149</v>
      </c>
      <c r="G171" s="498" t="s">
        <v>149</v>
      </c>
    </row>
    <row r="172" spans="1:7">
      <c r="A172" s="412" t="s">
        <v>761</v>
      </c>
      <c r="B172" s="429" t="s">
        <v>744</v>
      </c>
      <c r="C172" s="497"/>
      <c r="D172" s="497"/>
      <c r="E172" s="499"/>
      <c r="F172" s="498" t="s">
        <v>149</v>
      </c>
      <c r="G172" s="498" t="s">
        <v>149</v>
      </c>
    </row>
    <row r="173" spans="1:7">
      <c r="A173" s="405" t="s">
        <v>762</v>
      </c>
      <c r="B173" s="449" t="s">
        <v>118</v>
      </c>
      <c r="C173" s="440">
        <v>11435.907547090081</v>
      </c>
      <c r="D173" s="512">
        <f t="shared" ref="D173:G173" si="0">SUM(D149:D154)</f>
        <v>87876</v>
      </c>
      <c r="E173" s="511"/>
      <c r="F173" s="511">
        <f t="shared" si="0"/>
        <v>1.0000000000000031</v>
      </c>
      <c r="G173" s="511">
        <f t="shared" si="0"/>
        <v>1</v>
      </c>
    </row>
    <row r="174" spans="1:7">
      <c r="A174" s="433"/>
      <c r="B174" s="441" t="s">
        <v>763</v>
      </c>
      <c r="C174" s="433" t="s">
        <v>726</v>
      </c>
      <c r="D174" s="433" t="s">
        <v>727</v>
      </c>
      <c r="E174" s="435"/>
      <c r="F174" s="433" t="s">
        <v>567</v>
      </c>
      <c r="G174" s="433" t="s">
        <v>728</v>
      </c>
    </row>
    <row r="175" spans="1:7">
      <c r="A175" s="405" t="s">
        <v>764</v>
      </c>
      <c r="B175" s="405" t="s">
        <v>765</v>
      </c>
      <c r="C175" s="482">
        <v>0.59212974350967951</v>
      </c>
      <c r="D175" s="405"/>
      <c r="E175" s="405"/>
      <c r="F175" s="483"/>
      <c r="G175" s="483"/>
    </row>
    <row r="176" spans="1:7">
      <c r="A176" s="405"/>
      <c r="B176" s="405"/>
      <c r="C176" s="405"/>
      <c r="D176" s="405"/>
      <c r="E176" s="405"/>
      <c r="F176" s="483"/>
      <c r="G176" s="483"/>
    </row>
    <row r="177" spans="1:7">
      <c r="A177" s="405"/>
      <c r="B177" s="428" t="s">
        <v>766</v>
      </c>
      <c r="C177" s="405"/>
      <c r="D177" s="405"/>
      <c r="E177" s="405"/>
      <c r="F177" s="483"/>
      <c r="G177" s="483"/>
    </row>
    <row r="178" spans="1:7">
      <c r="A178" s="405" t="s">
        <v>767</v>
      </c>
      <c r="B178" s="405" t="s">
        <v>768</v>
      </c>
      <c r="C178" s="514">
        <v>2014633510.4999883</v>
      </c>
      <c r="D178" s="516">
        <v>25910</v>
      </c>
      <c r="E178" s="516"/>
      <c r="F178" s="518">
        <v>0.17616734852081242</v>
      </c>
      <c r="G178" s="518">
        <v>0.29512939675596866</v>
      </c>
    </row>
    <row r="179" spans="1:7">
      <c r="A179" s="405" t="s">
        <v>769</v>
      </c>
      <c r="B179" s="405" t="s">
        <v>770</v>
      </c>
      <c r="C179" s="514">
        <v>1598416319.2999921</v>
      </c>
      <c r="D179" s="516">
        <v>12644</v>
      </c>
      <c r="E179" s="516"/>
      <c r="F179" s="518">
        <v>0.13977170703052172</v>
      </c>
      <c r="G179" s="518">
        <v>0.14402223437215236</v>
      </c>
    </row>
    <row r="180" spans="1:7">
      <c r="A180" s="405" t="s">
        <v>771</v>
      </c>
      <c r="B180" s="405" t="s">
        <v>772</v>
      </c>
      <c r="C180" s="514">
        <v>1875936416.0300002</v>
      </c>
      <c r="D180" s="516">
        <v>13202</v>
      </c>
      <c r="E180" s="516"/>
      <c r="F180" s="518">
        <v>0.16403913797880942</v>
      </c>
      <c r="G180" s="518">
        <v>0.15037816657554218</v>
      </c>
    </row>
    <row r="181" spans="1:7">
      <c r="A181" s="405" t="s">
        <v>773</v>
      </c>
      <c r="B181" s="405" t="s">
        <v>774</v>
      </c>
      <c r="C181" s="514">
        <v>2221634082.6901007</v>
      </c>
      <c r="D181" s="516">
        <v>14256</v>
      </c>
      <c r="E181" s="516"/>
      <c r="F181" s="518">
        <v>0.1942674819241017</v>
      </c>
      <c r="G181" s="518">
        <v>0.161404228175688</v>
      </c>
    </row>
    <row r="182" spans="1:7">
      <c r="A182" s="405" t="s">
        <v>775</v>
      </c>
      <c r="B182" s="405" t="s">
        <v>776</v>
      </c>
      <c r="C182" s="514">
        <v>2182223505.1000004</v>
      </c>
      <c r="D182" s="516">
        <v>12302</v>
      </c>
      <c r="E182" s="516"/>
      <c r="F182" s="518">
        <v>0.1908220660331674</v>
      </c>
      <c r="G182" s="518">
        <v>0.14012666302168764</v>
      </c>
    </row>
    <row r="183" spans="1:7">
      <c r="A183" s="405" t="s">
        <v>777</v>
      </c>
      <c r="B183" s="405" t="s">
        <v>778</v>
      </c>
      <c r="C183" s="514">
        <v>941880380.23999882</v>
      </c>
      <c r="D183" s="516">
        <v>5540</v>
      </c>
      <c r="E183" s="516"/>
      <c r="F183" s="518">
        <v>8.2361664464459E-2</v>
      </c>
      <c r="G183" s="518">
        <v>6.3103699653726988E-2</v>
      </c>
    </row>
    <row r="184" spans="1:7">
      <c r="A184" s="405" t="s">
        <v>779</v>
      </c>
      <c r="B184" s="405" t="s">
        <v>780</v>
      </c>
      <c r="C184" s="514">
        <v>339901385.77000004</v>
      </c>
      <c r="D184" s="516">
        <v>2193</v>
      </c>
      <c r="E184" s="516"/>
      <c r="F184" s="518">
        <v>2.9722292207275906E-2</v>
      </c>
      <c r="G184" s="518">
        <v>2.497949699289229E-2</v>
      </c>
    </row>
    <row r="185" spans="1:7">
      <c r="A185" s="405" t="s">
        <v>781</v>
      </c>
      <c r="B185" s="405" t="s">
        <v>782</v>
      </c>
      <c r="C185" s="514">
        <v>261281947.46000016</v>
      </c>
      <c r="D185" s="516">
        <v>1829</v>
      </c>
      <c r="E185" s="516"/>
      <c r="F185" s="518">
        <v>2.2847504352768836E-2</v>
      </c>
      <c r="G185" s="518">
        <v>2.0833333333333332E-2</v>
      </c>
    </row>
    <row r="186" spans="1:7">
      <c r="A186" s="405" t="s">
        <v>783</v>
      </c>
      <c r="B186" s="449" t="s">
        <v>118</v>
      </c>
      <c r="C186" s="514">
        <v>11435907547.090082</v>
      </c>
      <c r="D186" s="523">
        <v>87876</v>
      </c>
      <c r="E186" s="514"/>
      <c r="F186" s="524">
        <f t="shared" ref="F186:G186" si="1">SUM(F178:F185)</f>
        <v>0.99999920251191654</v>
      </c>
      <c r="G186" s="524">
        <f t="shared" si="1"/>
        <v>0.99997721888099145</v>
      </c>
    </row>
    <row r="187" spans="1:7">
      <c r="A187" s="405" t="s">
        <v>784</v>
      </c>
      <c r="B187" s="451" t="s">
        <v>785</v>
      </c>
      <c r="C187" s="528"/>
      <c r="D187" s="525"/>
      <c r="E187" s="516"/>
      <c r="F187" s="518"/>
      <c r="G187" s="518"/>
    </row>
    <row r="188" spans="1:7">
      <c r="A188" s="405" t="s">
        <v>786</v>
      </c>
      <c r="B188" s="451" t="s">
        <v>787</v>
      </c>
      <c r="C188" s="439"/>
      <c r="D188" s="502"/>
      <c r="E188" s="405"/>
      <c r="F188" s="447"/>
      <c r="G188" s="447"/>
    </row>
    <row r="189" spans="1:7">
      <c r="A189" s="405" t="s">
        <v>788</v>
      </c>
      <c r="B189" s="451" t="s">
        <v>789</v>
      </c>
      <c r="C189" s="439"/>
      <c r="D189" s="502"/>
      <c r="E189" s="405"/>
      <c r="F189" s="447"/>
      <c r="G189" s="447"/>
    </row>
    <row r="190" spans="1:7">
      <c r="A190" s="405" t="s">
        <v>790</v>
      </c>
      <c r="B190" s="451" t="s">
        <v>791</v>
      </c>
      <c r="C190" s="439"/>
      <c r="D190" s="502"/>
      <c r="E190" s="405"/>
      <c r="F190" s="447"/>
      <c r="G190" s="447"/>
    </row>
    <row r="191" spans="1:7">
      <c r="A191" s="405" t="s">
        <v>792</v>
      </c>
      <c r="B191" s="451" t="s">
        <v>793</v>
      </c>
      <c r="C191" s="439"/>
      <c r="D191" s="502"/>
      <c r="E191" s="405"/>
      <c r="F191" s="447"/>
      <c r="G191" s="447"/>
    </row>
    <row r="192" spans="1:7">
      <c r="A192" s="405" t="s">
        <v>794</v>
      </c>
      <c r="B192" s="451" t="s">
        <v>795</v>
      </c>
      <c r="C192" s="439"/>
      <c r="D192" s="502"/>
      <c r="E192" s="405"/>
      <c r="F192" s="447"/>
      <c r="G192" s="447"/>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0.94490861951203298</v>
      </c>
      <c r="D219" s="405"/>
      <c r="E219" s="500"/>
      <c r="F219" s="500"/>
      <c r="G219" s="500"/>
    </row>
    <row r="220" spans="1:7">
      <c r="A220" s="405" t="s">
        <v>822</v>
      </c>
      <c r="B220" s="405" t="s">
        <v>823</v>
      </c>
      <c r="C220" s="482">
        <v>1.7898002426536962E-5</v>
      </c>
      <c r="D220" s="405"/>
      <c r="E220" s="500"/>
      <c r="F220" s="500"/>
    </row>
    <row r="221" spans="1:7">
      <c r="A221" s="405" t="s">
        <v>824</v>
      </c>
      <c r="B221" s="405" t="s">
        <v>825</v>
      </c>
      <c r="C221" s="482">
        <v>5.009249065051069E-2</v>
      </c>
      <c r="D221" s="405"/>
      <c r="E221" s="500"/>
      <c r="F221" s="500"/>
    </row>
    <row r="222" spans="1:7">
      <c r="A222" s="405" t="s">
        <v>826</v>
      </c>
      <c r="B222" s="405" t="s">
        <v>827</v>
      </c>
      <c r="C222" s="482">
        <v>0</v>
      </c>
      <c r="D222" s="405"/>
      <c r="E222" s="500"/>
      <c r="F222" s="500"/>
    </row>
    <row r="223" spans="1:7">
      <c r="A223" s="405" t="s">
        <v>828</v>
      </c>
      <c r="B223" s="428" t="s">
        <v>829</v>
      </c>
      <c r="C223" s="482">
        <v>6.6348878034142825E-4</v>
      </c>
      <c r="D223" s="423"/>
      <c r="E223" s="423"/>
      <c r="F223" s="423"/>
      <c r="G223" s="423"/>
    </row>
    <row r="224" spans="1:7">
      <c r="A224" s="405" t="s">
        <v>830</v>
      </c>
      <c r="B224" s="405" t="s">
        <v>116</v>
      </c>
      <c r="C224" s="482">
        <v>4.3175030546883713E-3</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E236" s="405"/>
      <c r="F236" s="405"/>
    </row>
    <row r="237" spans="1:7">
      <c r="A237" s="412" t="s">
        <v>848</v>
      </c>
      <c r="B237" s="412" t="s">
        <v>849</v>
      </c>
      <c r="E237" s="405"/>
      <c r="F237" s="405"/>
    </row>
    <row r="238" spans="1:7">
      <c r="A238" s="412" t="s">
        <v>850</v>
      </c>
      <c r="B238" s="412" t="s">
        <v>116</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E263" s="415"/>
      <c r="F263" s="498" t="s">
        <v>149</v>
      </c>
      <c r="G263" s="498" t="s">
        <v>149</v>
      </c>
    </row>
    <row r="264" spans="1:7">
      <c r="A264" s="405" t="s">
        <v>879</v>
      </c>
      <c r="B264" s="428" t="s">
        <v>118</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22">
        <v>347.38960572340415</v>
      </c>
      <c r="D372" s="526"/>
      <c r="E372" s="520"/>
      <c r="F372" s="520"/>
      <c r="G372" s="520"/>
    </row>
    <row r="373" spans="1:7">
      <c r="A373" s="423"/>
      <c r="B373" s="405"/>
      <c r="C373" s="516"/>
      <c r="D373" s="520"/>
      <c r="E373" s="520"/>
      <c r="F373" s="520"/>
      <c r="G373" s="520"/>
    </row>
    <row r="374" spans="1:7">
      <c r="A374" s="405"/>
      <c r="B374" s="405" t="s">
        <v>28</v>
      </c>
      <c r="C374" s="516"/>
      <c r="D374" s="520"/>
      <c r="E374" s="520"/>
      <c r="F374" s="520"/>
      <c r="G374" s="520"/>
    </row>
    <row r="375" spans="1:7">
      <c r="A375" s="405" t="s">
        <v>1001</v>
      </c>
      <c r="B375" s="428" t="s">
        <v>732</v>
      </c>
      <c r="C375" s="522">
        <v>18.142200180000003</v>
      </c>
      <c r="D375" s="525">
        <v>416</v>
      </c>
      <c r="E375" s="520"/>
      <c r="F375" s="518">
        <v>5.5557830860414069E-2</v>
      </c>
      <c r="G375" s="518">
        <v>0.44255319148936167</v>
      </c>
    </row>
    <row r="376" spans="1:7">
      <c r="A376" s="405" t="s">
        <v>1002</v>
      </c>
      <c r="B376" s="428" t="s">
        <v>734</v>
      </c>
      <c r="C376" s="522">
        <v>59.764088360000017</v>
      </c>
      <c r="D376" s="525">
        <v>334</v>
      </c>
      <c r="E376" s="520"/>
      <c r="F376" s="518">
        <v>0.18301876727675476</v>
      </c>
      <c r="G376" s="518">
        <v>0.35531914893617023</v>
      </c>
    </row>
    <row r="377" spans="1:7">
      <c r="A377" s="405" t="s">
        <v>1003</v>
      </c>
      <c r="B377" s="428" t="s">
        <v>736</v>
      </c>
      <c r="C377" s="522">
        <v>27.970185419999996</v>
      </c>
      <c r="D377" s="525">
        <v>73</v>
      </c>
      <c r="E377" s="520"/>
      <c r="F377" s="518">
        <v>8.5654596205584299E-2</v>
      </c>
      <c r="G377" s="518">
        <v>7.7659574468085107E-2</v>
      </c>
    </row>
    <row r="378" spans="1:7">
      <c r="A378" s="405" t="s">
        <v>1004</v>
      </c>
      <c r="B378" s="428" t="s">
        <v>738</v>
      </c>
      <c r="C378" s="522">
        <v>38.26057935</v>
      </c>
      <c r="D378" s="525">
        <v>56</v>
      </c>
      <c r="E378" s="520"/>
      <c r="F378" s="518">
        <v>0.11716742043735678</v>
      </c>
      <c r="G378" s="518">
        <v>5.9574468085106386E-2</v>
      </c>
    </row>
    <row r="379" spans="1:7">
      <c r="A379" s="405" t="s">
        <v>1005</v>
      </c>
      <c r="B379" s="428" t="s">
        <v>740</v>
      </c>
      <c r="C379" s="522">
        <v>99.722465259999964</v>
      </c>
      <c r="D379" s="525">
        <v>55</v>
      </c>
      <c r="E379" s="520"/>
      <c r="F379" s="518">
        <v>0.30538544404367796</v>
      </c>
      <c r="G379" s="518">
        <v>5.8510638297872342E-2</v>
      </c>
    </row>
    <row r="380" spans="1:7">
      <c r="A380" s="405" t="s">
        <v>1006</v>
      </c>
      <c r="B380" s="428" t="s">
        <v>742</v>
      </c>
      <c r="C380" s="522">
        <v>82.686710809999994</v>
      </c>
      <c r="D380" s="525">
        <v>6</v>
      </c>
      <c r="E380" s="520"/>
      <c r="F380" s="518">
        <v>0.25321594117621232</v>
      </c>
      <c r="G380" s="518">
        <v>6.382978723404255E-3</v>
      </c>
    </row>
    <row r="381" spans="1:7">
      <c r="A381" s="405" t="s">
        <v>1007</v>
      </c>
      <c r="B381" s="428" t="s">
        <v>744</v>
      </c>
      <c r="C381" s="515" t="s">
        <v>1008</v>
      </c>
      <c r="D381" s="525" t="s">
        <v>1008</v>
      </c>
      <c r="E381" s="520"/>
      <c r="F381" s="518" t="s">
        <v>149</v>
      </c>
      <c r="G381" s="518" t="s">
        <v>149</v>
      </c>
    </row>
    <row r="382" spans="1:7">
      <c r="A382" s="405" t="s">
        <v>1009</v>
      </c>
      <c r="B382" s="428" t="s">
        <v>744</v>
      </c>
      <c r="C382" s="515" t="s">
        <v>1008</v>
      </c>
      <c r="D382" s="525" t="s">
        <v>1008</v>
      </c>
      <c r="E382" s="520"/>
      <c r="F382" s="518" t="s">
        <v>149</v>
      </c>
      <c r="G382" s="518" t="s">
        <v>149</v>
      </c>
    </row>
    <row r="383" spans="1:7">
      <c r="A383" s="405" t="s">
        <v>1010</v>
      </c>
      <c r="B383" s="428" t="s">
        <v>744</v>
      </c>
      <c r="C383" s="439" t="s">
        <v>1008</v>
      </c>
      <c r="D383" s="502" t="s">
        <v>1008</v>
      </c>
      <c r="E383" s="423"/>
      <c r="F383" s="447" t="s">
        <v>149</v>
      </c>
      <c r="G383" s="447" t="s">
        <v>149</v>
      </c>
    </row>
    <row r="384" spans="1:7">
      <c r="A384" s="405" t="s">
        <v>1011</v>
      </c>
      <c r="B384" s="428" t="s">
        <v>744</v>
      </c>
      <c r="C384" s="439" t="s">
        <v>1008</v>
      </c>
      <c r="D384" s="502" t="s">
        <v>1008</v>
      </c>
      <c r="E384" s="428"/>
      <c r="F384" s="447" t="s">
        <v>149</v>
      </c>
      <c r="G384" s="447" t="s">
        <v>149</v>
      </c>
    </row>
    <row r="385" spans="1:7">
      <c r="A385" s="405" t="s">
        <v>1012</v>
      </c>
      <c r="B385" s="428" t="s">
        <v>744</v>
      </c>
      <c r="C385" s="439" t="s">
        <v>1008</v>
      </c>
      <c r="D385" s="502" t="s">
        <v>1008</v>
      </c>
      <c r="E385" s="428"/>
      <c r="F385" s="447" t="s">
        <v>149</v>
      </c>
      <c r="G385" s="447" t="s">
        <v>149</v>
      </c>
    </row>
    <row r="386" spans="1:7">
      <c r="A386" s="405" t="s">
        <v>1013</v>
      </c>
      <c r="B386" s="428" t="s">
        <v>744</v>
      </c>
      <c r="C386" s="439" t="s">
        <v>1008</v>
      </c>
      <c r="D386" s="502" t="s">
        <v>1008</v>
      </c>
      <c r="E386" s="428"/>
      <c r="F386" s="447" t="s">
        <v>149</v>
      </c>
      <c r="G386" s="447" t="s">
        <v>149</v>
      </c>
    </row>
    <row r="387" spans="1:7">
      <c r="A387" s="405" t="s">
        <v>1014</v>
      </c>
      <c r="B387" s="428" t="s">
        <v>744</v>
      </c>
      <c r="C387" s="439" t="s">
        <v>1008</v>
      </c>
      <c r="D387" s="502" t="s">
        <v>1008</v>
      </c>
      <c r="E387" s="428"/>
      <c r="F387" s="447" t="s">
        <v>149</v>
      </c>
      <c r="G387" s="447" t="s">
        <v>149</v>
      </c>
    </row>
    <row r="388" spans="1:7">
      <c r="A388" s="405" t="s">
        <v>1015</v>
      </c>
      <c r="B388" s="428" t="s">
        <v>744</v>
      </c>
      <c r="C388" s="439" t="s">
        <v>1008</v>
      </c>
      <c r="D388" s="502" t="s">
        <v>1008</v>
      </c>
      <c r="E388" s="428"/>
      <c r="F388" s="447" t="s">
        <v>149</v>
      </c>
      <c r="G388" s="447" t="s">
        <v>149</v>
      </c>
    </row>
    <row r="389" spans="1:7">
      <c r="A389" s="405" t="s">
        <v>1016</v>
      </c>
      <c r="B389" s="428" t="s">
        <v>744</v>
      </c>
      <c r="C389" s="439" t="s">
        <v>1008</v>
      </c>
      <c r="D389" s="502" t="s">
        <v>1008</v>
      </c>
      <c r="E389" s="428"/>
      <c r="F389" s="447" t="s">
        <v>149</v>
      </c>
      <c r="G389" s="447" t="s">
        <v>149</v>
      </c>
    </row>
    <row r="390" spans="1:7">
      <c r="A390" s="405" t="s">
        <v>1017</v>
      </c>
      <c r="B390" s="428" t="s">
        <v>744</v>
      </c>
      <c r="C390" s="439" t="s">
        <v>1008</v>
      </c>
      <c r="D390" s="502" t="s">
        <v>1008</v>
      </c>
      <c r="E390" s="405"/>
      <c r="F390" s="447" t="s">
        <v>149</v>
      </c>
      <c r="G390" s="447" t="s">
        <v>149</v>
      </c>
    </row>
    <row r="391" spans="1:7">
      <c r="A391" s="405" t="s">
        <v>1018</v>
      </c>
      <c r="B391" s="428" t="s">
        <v>744</v>
      </c>
      <c r="C391" s="439" t="s">
        <v>1008</v>
      </c>
      <c r="D391" s="502" t="s">
        <v>1008</v>
      </c>
      <c r="E391" s="500"/>
      <c r="F391" s="447" t="s">
        <v>149</v>
      </c>
      <c r="G391" s="447" t="s">
        <v>149</v>
      </c>
    </row>
    <row r="392" spans="1:7">
      <c r="A392" s="405" t="s">
        <v>1019</v>
      </c>
      <c r="B392" s="428" t="s">
        <v>744</v>
      </c>
      <c r="C392" s="439" t="s">
        <v>1008</v>
      </c>
      <c r="D392" s="502" t="s">
        <v>1008</v>
      </c>
      <c r="E392" s="500"/>
      <c r="F392" s="447" t="s">
        <v>149</v>
      </c>
      <c r="G392" s="447" t="s">
        <v>149</v>
      </c>
    </row>
    <row r="393" spans="1:7">
      <c r="A393" s="405" t="s">
        <v>1020</v>
      </c>
      <c r="B393" s="428" t="s">
        <v>744</v>
      </c>
      <c r="C393" s="439" t="s">
        <v>1008</v>
      </c>
      <c r="D393" s="502" t="s">
        <v>1008</v>
      </c>
      <c r="E393" s="500"/>
      <c r="F393" s="447" t="s">
        <v>149</v>
      </c>
      <c r="G393" s="447" t="s">
        <v>149</v>
      </c>
    </row>
    <row r="394" spans="1:7">
      <c r="A394" s="405" t="s">
        <v>1021</v>
      </c>
      <c r="B394" s="428" t="s">
        <v>744</v>
      </c>
      <c r="C394" s="439" t="s">
        <v>1008</v>
      </c>
      <c r="D394" s="502" t="s">
        <v>1008</v>
      </c>
      <c r="E394" s="500"/>
      <c r="F394" s="447" t="s">
        <v>149</v>
      </c>
      <c r="G394" s="447" t="s">
        <v>149</v>
      </c>
    </row>
    <row r="395" spans="1:7">
      <c r="A395" s="405" t="s">
        <v>1022</v>
      </c>
      <c r="B395" s="428" t="s">
        <v>744</v>
      </c>
      <c r="C395" s="439" t="s">
        <v>1008</v>
      </c>
      <c r="D395" s="502" t="s">
        <v>1008</v>
      </c>
      <c r="E395" s="500"/>
      <c r="F395" s="447" t="s">
        <v>149</v>
      </c>
      <c r="G395" s="447" t="s">
        <v>149</v>
      </c>
    </row>
    <row r="396" spans="1:7">
      <c r="A396" s="405" t="s">
        <v>1023</v>
      </c>
      <c r="B396" s="428" t="s">
        <v>744</v>
      </c>
      <c r="C396" s="439" t="s">
        <v>1008</v>
      </c>
      <c r="D396" s="502" t="s">
        <v>1008</v>
      </c>
      <c r="E396" s="500"/>
      <c r="F396" s="447" t="s">
        <v>149</v>
      </c>
      <c r="G396" s="447" t="s">
        <v>149</v>
      </c>
    </row>
    <row r="397" spans="1:7">
      <c r="A397" s="405" t="s">
        <v>1024</v>
      </c>
      <c r="B397" s="428" t="s">
        <v>744</v>
      </c>
      <c r="C397" s="439" t="s">
        <v>1008</v>
      </c>
      <c r="D397" s="502" t="s">
        <v>1008</v>
      </c>
      <c r="E397" s="500"/>
      <c r="F397" s="447" t="s">
        <v>149</v>
      </c>
      <c r="G397" s="447" t="s">
        <v>149</v>
      </c>
    </row>
    <row r="398" spans="1:7">
      <c r="A398" s="405" t="s">
        <v>1025</v>
      </c>
      <c r="B398" s="428" t="s">
        <v>744</v>
      </c>
      <c r="C398" s="439" t="s">
        <v>1008</v>
      </c>
      <c r="D398" s="502" t="s">
        <v>1008</v>
      </c>
      <c r="E398" s="500"/>
      <c r="F398" s="447" t="s">
        <v>149</v>
      </c>
      <c r="G398" s="447" t="s">
        <v>149</v>
      </c>
    </row>
    <row r="399" spans="1:7">
      <c r="A399" s="405" t="s">
        <v>1026</v>
      </c>
      <c r="B399" s="428" t="s">
        <v>118</v>
      </c>
      <c r="C399" s="440">
        <f>SUM(C375:C380)</f>
        <v>326.54622938</v>
      </c>
      <c r="D399" s="446">
        <f>SUM(D375:D380)</f>
        <v>940</v>
      </c>
      <c r="E399" s="500"/>
      <c r="F399" s="501">
        <f>SUM(F375:F380)</f>
        <v>1.0000000000000002</v>
      </c>
      <c r="G399" s="501">
        <f>SUM(G375:G380)</f>
        <v>1</v>
      </c>
    </row>
    <row r="400" spans="1:7">
      <c r="A400" s="436"/>
      <c r="B400" s="436" t="s">
        <v>1027</v>
      </c>
      <c r="C400" s="436" t="s">
        <v>726</v>
      </c>
      <c r="D400" s="436" t="s">
        <v>727</v>
      </c>
      <c r="E400" s="436"/>
      <c r="F400" s="436" t="s">
        <v>568</v>
      </c>
      <c r="G400" s="436" t="s">
        <v>728</v>
      </c>
    </row>
    <row r="401" spans="1:7">
      <c r="A401" s="405" t="s">
        <v>1028</v>
      </c>
      <c r="B401" s="405" t="s">
        <v>765</v>
      </c>
      <c r="C401" s="482">
        <v>0.43676406380864902</v>
      </c>
      <c r="D401" s="516"/>
      <c r="E401" s="516"/>
      <c r="F401" s="516"/>
      <c r="G401" s="516"/>
    </row>
    <row r="402" spans="1:7">
      <c r="A402" s="405"/>
      <c r="B402" s="405"/>
      <c r="C402" s="516"/>
      <c r="D402" s="516"/>
      <c r="E402" s="516"/>
      <c r="F402" s="516"/>
      <c r="G402" s="516"/>
    </row>
    <row r="403" spans="1:7">
      <c r="A403" s="405"/>
      <c r="B403" s="428" t="s">
        <v>766</v>
      </c>
      <c r="C403" s="516"/>
      <c r="D403" s="516"/>
      <c r="E403" s="516"/>
      <c r="F403" s="516"/>
      <c r="G403" s="516"/>
    </row>
    <row r="404" spans="1:7">
      <c r="A404" s="405" t="s">
        <v>1029</v>
      </c>
      <c r="B404" s="405" t="s">
        <v>768</v>
      </c>
      <c r="C404" s="514">
        <v>173129683.71000013</v>
      </c>
      <c r="D404" s="525">
        <v>533</v>
      </c>
      <c r="E404" s="516"/>
      <c r="F404" s="518">
        <v>0.53018429898490704</v>
      </c>
      <c r="G404" s="527">
        <v>0.56702127659574464</v>
      </c>
    </row>
    <row r="405" spans="1:7">
      <c r="A405" s="405" t="s">
        <v>1030</v>
      </c>
      <c r="B405" s="405" t="s">
        <v>770</v>
      </c>
      <c r="C405" s="514">
        <v>32804728.999999989</v>
      </c>
      <c r="D405" s="525">
        <v>104</v>
      </c>
      <c r="E405" s="516"/>
      <c r="F405" s="518">
        <v>0.10045967782964438</v>
      </c>
      <c r="G405" s="527">
        <v>0.11063829787234042</v>
      </c>
    </row>
    <row r="406" spans="1:7">
      <c r="A406" s="405" t="s">
        <v>1031</v>
      </c>
      <c r="B406" s="405" t="s">
        <v>772</v>
      </c>
      <c r="C406" s="514">
        <v>60608124.959999993</v>
      </c>
      <c r="D406" s="525">
        <v>126</v>
      </c>
      <c r="E406" s="516"/>
      <c r="F406" s="518">
        <v>0.18560350574273696</v>
      </c>
      <c r="G406" s="527">
        <v>0.13404255319148936</v>
      </c>
    </row>
    <row r="407" spans="1:7">
      <c r="A407" s="405" t="s">
        <v>1032</v>
      </c>
      <c r="B407" s="405" t="s">
        <v>774</v>
      </c>
      <c r="C407" s="514">
        <v>25417681.239999995</v>
      </c>
      <c r="D407" s="525">
        <v>65</v>
      </c>
      <c r="E407" s="516"/>
      <c r="F407" s="518">
        <v>7.7837926005942498E-2</v>
      </c>
      <c r="G407" s="527">
        <v>6.9148936170212769E-2</v>
      </c>
    </row>
    <row r="408" spans="1:7">
      <c r="A408" s="405" t="s">
        <v>1033</v>
      </c>
      <c r="B408" s="405" t="s">
        <v>776</v>
      </c>
      <c r="C408" s="514">
        <v>11996062.719999997</v>
      </c>
      <c r="D408" s="525">
        <v>41</v>
      </c>
      <c r="E408" s="516"/>
      <c r="F408" s="518">
        <v>3.6736185080980477E-2</v>
      </c>
      <c r="G408" s="527">
        <v>4.3617021276595745E-2</v>
      </c>
    </row>
    <row r="409" spans="1:7">
      <c r="A409" s="405" t="s">
        <v>1034</v>
      </c>
      <c r="B409" s="405" t="s">
        <v>778</v>
      </c>
      <c r="C409" s="514">
        <v>2896595.1899999995</v>
      </c>
      <c r="D409" s="525">
        <v>24</v>
      </c>
      <c r="E409" s="516"/>
      <c r="F409" s="518">
        <v>8.8703985206004168E-3</v>
      </c>
      <c r="G409" s="527">
        <v>2.553191489361702E-2</v>
      </c>
    </row>
    <row r="410" spans="1:7">
      <c r="A410" s="405" t="s">
        <v>1035</v>
      </c>
      <c r="B410" s="405" t="s">
        <v>780</v>
      </c>
      <c r="C410" s="514">
        <v>17216384.75</v>
      </c>
      <c r="D410" s="525">
        <v>24</v>
      </c>
      <c r="E410" s="516"/>
      <c r="F410" s="518">
        <v>5.2722656705263535E-2</v>
      </c>
      <c r="G410" s="527">
        <v>2.553191489361702E-2</v>
      </c>
    </row>
    <row r="411" spans="1:7">
      <c r="A411" s="405" t="s">
        <v>1036</v>
      </c>
      <c r="B411" s="405" t="s">
        <v>782</v>
      </c>
      <c r="C411" s="514">
        <v>2476967.81</v>
      </c>
      <c r="D411" s="525">
        <v>23</v>
      </c>
      <c r="E411" s="516"/>
      <c r="F411" s="518">
        <v>7.5853511299239776E-3</v>
      </c>
      <c r="G411" s="527">
        <v>2.4468085106382979E-2</v>
      </c>
    </row>
    <row r="412" spans="1:7">
      <c r="A412" s="405" t="s">
        <v>1037</v>
      </c>
      <c r="B412" s="449" t="s">
        <v>118</v>
      </c>
      <c r="C412" s="514">
        <f>SUM(C404:C411)</f>
        <v>326546229.38000011</v>
      </c>
      <c r="D412" s="525">
        <f>SUM(D404:D411)</f>
        <v>940</v>
      </c>
      <c r="E412" s="516"/>
      <c r="F412" s="482">
        <f>SUM(F404:F411)</f>
        <v>0.99999999999999944</v>
      </c>
      <c r="G412" s="527">
        <v>1</v>
      </c>
    </row>
    <row r="413" spans="1:7">
      <c r="A413" s="405" t="s">
        <v>1038</v>
      </c>
      <c r="B413" s="451" t="s">
        <v>785</v>
      </c>
      <c r="C413" s="515"/>
      <c r="D413" s="525"/>
      <c r="E413" s="516"/>
      <c r="F413" s="518"/>
      <c r="G413" s="518"/>
    </row>
    <row r="414" spans="1:7">
      <c r="A414" s="405" t="s">
        <v>1039</v>
      </c>
      <c r="B414" s="451" t="s">
        <v>787</v>
      </c>
      <c r="C414" s="439"/>
      <c r="D414" s="502"/>
      <c r="E414" s="405"/>
      <c r="F414" s="447"/>
      <c r="G414" s="447"/>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1.9868917578223386E-2</v>
      </c>
      <c r="D445" s="405"/>
      <c r="E445" s="405"/>
      <c r="F445" s="405"/>
    </row>
    <row r="446" spans="1:7">
      <c r="A446" s="405" t="s">
        <v>1071</v>
      </c>
      <c r="B446" s="428" t="s">
        <v>1072</v>
      </c>
      <c r="C446" s="482">
        <v>0.37598087673370029</v>
      </c>
      <c r="D446" s="405"/>
      <c r="E446" s="405"/>
      <c r="F446" s="405"/>
    </row>
    <row r="447" spans="1:7">
      <c r="A447" s="405" t="s">
        <v>1073</v>
      </c>
      <c r="B447" s="428" t="s">
        <v>1074</v>
      </c>
      <c r="C447" s="482">
        <v>2.2023938241270684E-2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0.12239280954464855</v>
      </c>
      <c r="D455" s="405"/>
      <c r="E455" s="405"/>
      <c r="F455" s="405"/>
    </row>
    <row r="456" spans="1:6">
      <c r="A456" s="405" t="s">
        <v>1091</v>
      </c>
      <c r="B456" s="428" t="s">
        <v>1092</v>
      </c>
      <c r="C456" s="482">
        <v>0.27580898337480753</v>
      </c>
      <c r="D456" s="405"/>
      <c r="E456" s="405"/>
      <c r="F456" s="405"/>
    </row>
    <row r="457" spans="1:6">
      <c r="A457" s="405" t="s">
        <v>1093</v>
      </c>
      <c r="B457" s="428" t="s">
        <v>116</v>
      </c>
      <c r="C457" s="482">
        <v>0.18392447452734953</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D219:D234 F219:G234 C219:C224 C236:C238" name="Mortgage Asset IV"/>
    <protectedRange sqref="C3 B16:D26 F16:F26 B122:B127 B37:B42 B88:D97 B29:D34 F88:F97 C12 C28:D28 F28:F34 C36:D42 F36:F42 C55:D55 C58:F87 C46:F53 C45:E45 C56:E57 C54:E54"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54: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24"/>
  <sheetViews>
    <sheetView workbookViewId="0">
      <selection activeCell="D60" sqref="D60"/>
    </sheetView>
  </sheetViews>
  <sheetFormatPr baseColWidth="10" defaultRowHeight="12.75"/>
  <cols>
    <col min="1" max="1" width="14.42578125" bestFit="1" customWidth="1"/>
  </cols>
  <sheetData>
    <row r="1" spans="1:1">
      <c r="A1" t="s">
        <v>4652</v>
      </c>
    </row>
    <row r="2" spans="1:1">
      <c r="A2" t="s">
        <v>4653</v>
      </c>
    </row>
    <row r="3" spans="1:1">
      <c r="A3" t="s">
        <v>4654</v>
      </c>
    </row>
    <row r="4" spans="1:1">
      <c r="A4" t="s">
        <v>4655</v>
      </c>
    </row>
    <row r="5" spans="1:1">
      <c r="A5" t="s">
        <v>4656</v>
      </c>
    </row>
    <row r="6" spans="1:1">
      <c r="A6" t="s">
        <v>4657</v>
      </c>
    </row>
    <row r="7" spans="1:1">
      <c r="A7" t="s">
        <v>4658</v>
      </c>
    </row>
    <row r="8" spans="1:1">
      <c r="A8" t="s">
        <v>4659</v>
      </c>
    </row>
    <row r="9" spans="1:1">
      <c r="A9" t="s">
        <v>4660</v>
      </c>
    </row>
    <row r="10" spans="1:1">
      <c r="A10" t="s">
        <v>4661</v>
      </c>
    </row>
    <row r="11" spans="1:1">
      <c r="A11" t="s">
        <v>4662</v>
      </c>
    </row>
    <row r="12" spans="1:1">
      <c r="A12" t="s">
        <v>4663</v>
      </c>
    </row>
    <row r="13" spans="1:1">
      <c r="A13" t="s">
        <v>4664</v>
      </c>
    </row>
    <row r="14" spans="1:1">
      <c r="A14" t="s">
        <v>4665</v>
      </c>
    </row>
    <row r="15" spans="1:1">
      <c r="A15" t="s">
        <v>4666</v>
      </c>
    </row>
    <row r="16" spans="1:1">
      <c r="A16" t="s">
        <v>4667</v>
      </c>
    </row>
    <row r="17" spans="1:1">
      <c r="A17" t="s">
        <v>4668</v>
      </c>
    </row>
    <row r="18" spans="1:1">
      <c r="A18" t="s">
        <v>4669</v>
      </c>
    </row>
    <row r="19" spans="1:1">
      <c r="A19" t="s">
        <v>4670</v>
      </c>
    </row>
    <row r="20" spans="1:1">
      <c r="A20" t="s">
        <v>4671</v>
      </c>
    </row>
    <row r="21" spans="1:1">
      <c r="A21" t="s">
        <v>4672</v>
      </c>
    </row>
    <row r="22" spans="1:1">
      <c r="A22" t="s">
        <v>4673</v>
      </c>
    </row>
    <row r="23" spans="1:1">
      <c r="A23" t="s">
        <v>4674</v>
      </c>
    </row>
    <row r="24" spans="1:1">
      <c r="A24" t="s">
        <v>4675</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3" t="s">
        <v>1602</v>
      </c>
      <c r="B1" s="533"/>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34" t="s">
        <v>2996</v>
      </c>
      <c r="E901" s="535"/>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34" t="s">
        <v>3038</v>
      </c>
      <c r="E948" s="536"/>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34" t="s">
        <v>3067</v>
      </c>
      <c r="E964" s="536"/>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1" t="s">
        <v>3082</v>
      </c>
      <c r="E973" s="532"/>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0" t="s">
        <v>4551</v>
      </c>
      <c r="D1845" s="530"/>
      <c r="E1845" s="530"/>
      <c r="F1845" s="530"/>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1.xml>��< ? x m l   v e r s i o n = " 1 . 0 "   e n c o d i n g = " U T F - 1 6 " ? > < G e m i n i   x m l n s = " h t t p : / / g e m i n i / p i v o t c u s t o m i z a t i o n / C l i e n t W i n d o w X M L " > < C u s t o m C o n t e n t > < ! [ C D A T A [ P U B L I C _ S E C T O R _ L O A N _ 4 f 9 0 7 e 3 9 - 7 a c 1 - 4 7 d 5 - 8 c 0 0 - e 5 0 4 c 0 e 3 c f e 6 ] ] > < / C u s t o m C o n t e n t > < / G e m i n i > 
</file>

<file path=customXml/item12.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6.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R e l a t i o n s h i p A u t o D e t e c t i o n E n a b l e d " > < C u s t o m C o n t e n t > < ! [ C D A T A [ T r u e ] ] > < / C u s t o m C o n t e n t > < / G e m i n i > 
</file>

<file path=customXml/item2.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I s S a n d b o x E m b e d d e d " > < C u s t o m C o n t e n t > < ! [ C D A T A [ y e s ] ] > < / C u s t o m C o n t e n t > < / G e m i n i > 
</file>

<file path=customXml/item2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4.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5.xml>��< ? x m l   v e r s i o n = " 1 . 0 "   e n c o d i n g = " U T F - 1 6 " ? > < G e m i n i   x m l n s = " h t t p : / / g e m i n i / p i v o t c u s t o m i z a t i o n / L i n k e d T a b l e U p d a t e M o d e " > < C u s t o m C o n t e n t > < ! [ C D A T A [ T r u e ] ] > < / C u s t o m C o n t e n t > < / G e m i n i > 
</file>

<file path=customXml/item26.xml><?xml version="1.0" encoding="utf-8"?>
<?mso-contentType ?>
<FormTemplates xmlns="http://schemas.microsoft.com/sharepoint/v3/contenttype/forms">
  <Display>DocumentLibraryForm</Display>
  <Edit>DocumentLibraryForm</Edit>
  <New>DocumentLibraryForm</New>
</FormTemplates>
</file>

<file path=customXml/item27.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8.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5.xml>��< ? x m l   v e r s i o n = " 1 . 0 "   e n c o d i n g = " u t f - 1 6 " ? > < D a t a M a s h u p   s q m i d = " 6 7 6 2 b 7 4 3 - 3 5 6 6 - 4 a 1 d - 9 3 e 9 - 6 6 d f 1 6 d b 3 f 8 1 "   x m l n s = " h t t p : / / s c h e m a s . m i c r o s o f t . c o m / D a t a M a s h u p " > A A A A A B Q D A A B Q S w M E F A A C A A g A h Y J u 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h Y J 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C b l g o i k e 4 D g A A A B E A A A A T A B w A R m 9 y b X V s Y X M v U 2 V j d G l v b j E u b S C i G A A o o B Q A A A A A A A A A A A A A A A A A A A A A A A A A A A A r T k 0 u y c z P U w i G 0 I b W A F B L A Q I t A B Q A A g A I A I W C b l h P R L 5 0 p A A A A P Y A A A A S A A A A A A A A A A A A A A A A A A A A A A B D b 2 5 m a W c v U G F j a 2 F n Z S 5 4 b W x Q S w E C L Q A U A A I A C A C F g m 5 Y D 8 r p q 6 Q A A A D p A A A A E w A A A A A A A A A A A A A A A A D w A A A A W 0 N v b n R l b n R f V H l w Z X N d L n h t b F B L A Q I t A B Q A A g A I A I W C b l g o i k e 4 D g A A A B E A A A A T A A A A A A A A A A A A A A A A A O E B A A B G b 3 J t d W x h c y 9 T Z W N 0 a W 9 u M S 5 t U E s F B g A A A A A D A A M A w g A A A D w C A A A A A E U 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T 3 J n Y W 5 p e m F 0 a W 9 u Y W w 8 L 1 d v c m t i b 2 9 r R 3 J v d X B U e X B l 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X 6 O c G m Z T t L q z F A z n Q b G v A A A A A A A g A A A A A A A 2 Y A A M A A A A A Q A A A A 7 C J c k C d l i n J k T C s i 5 H L B M A A A A A A E g A A A o A A A A B A A A A A N L 7 y B R c B t I P z z i l J R k T 3 b U A A A A E X J 6 g 5 y o o c z m k u m 2 E 9 g + E B O Q W x d 9 F O U q o X 0 z 7 V r W L R y A g B E b c j g 7 4 a S q 3 o B x T 7 o 0 H 8 l 3 P 0 S W T u H j x l E t L D H I n 6 A G A J J V 3 2 6 e W 3 k W G A q h I z M F A A A A A D 1 0 p 0 U x k J j C D C t e S S T 3 a l P M Q l p < / D a t a M a s h u p > 
</file>

<file path=customXml/item6.xml>��< ? x m l   v e r s i o n = " 1 . 0 "   e n c o d i n g = " U T F - 1 6 " ? > < G e m i n i   x m l n s = " h t t p : / / g e m i n i / p i v o t c u s t o m i z a t i o n / P o w e r P i v o t V e r s i o n " > < C u s t o m C o n t e n t > < ! [ C D A T A [ 2 0 1 5 . 1 3 0 . 1 6 0 5 . 9 1 3 ] ] > < / C u s t o m C o n t e n t > < / G e m i n i > 
</file>

<file path=customXml/item7.xml>��< ? x m l   v e r s i o n = " 1 . 0 "   e n c o d i n g = " U T F - 1 6 " ? > < G e m i n i   x m l n s = " h t t p : / / g e m i n i / p i v o t c u s t o m i z a t i o n / S h o w I m p l i c i t M e a s u r e s " > < C u s t o m C o n t e n t > < ! [ C D A T A [ F a l s e ] ] > < / C u s t o m C o n t e n t > < / G e m i n i > 
</file>

<file path=customXml/item8.xml>��< ? x m l   v e r s i o n = " 1 . 0 "   e n c o d i n g = " U T F - 1 6 " ? > < G e m i n i   x m l n s = " h t t p : / / g e m i n i / p i v o t c u s t o m i z a t i o n / S h o w H i d d e n " > < C u s t o m C o n t e n t > < ! [ C D A T A [ T r u e ] ] > < / 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0.xml><?xml version="1.0" encoding="utf-8"?>
<ds:datastoreItem xmlns:ds="http://schemas.openxmlformats.org/officeDocument/2006/customXml" ds:itemID="{38FF9CA1-04FC-4899-A85A-0CD3A5C6A76A}">
  <ds:schemaRefs/>
</ds:datastoreItem>
</file>

<file path=customXml/itemProps11.xml><?xml version="1.0" encoding="utf-8"?>
<ds:datastoreItem xmlns:ds="http://schemas.openxmlformats.org/officeDocument/2006/customXml" ds:itemID="{9BAB0580-DDD3-426F-8070-8BFC7AF5E340}">
  <ds:schemaRefs/>
</ds:datastoreItem>
</file>

<file path=customXml/itemProps12.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4.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5.xml><?xml version="1.0" encoding="utf-8"?>
<ds:datastoreItem xmlns:ds="http://schemas.openxmlformats.org/officeDocument/2006/customXml" ds:itemID="{56A41FC9-26F9-4595-8B07-35C348795AB0}">
  <ds:schemaRefs/>
</ds:datastoreItem>
</file>

<file path=customXml/itemProps16.xml><?xml version="1.0" encoding="utf-8"?>
<ds:datastoreItem xmlns:ds="http://schemas.openxmlformats.org/officeDocument/2006/customXml" ds:itemID="{DA729D57-B264-40F8-845F-AF40B3141F21}">
  <ds:schemaRefs/>
</ds:datastoreItem>
</file>

<file path=customXml/itemProps17.xml><?xml version="1.0" encoding="utf-8"?>
<ds:datastoreItem xmlns:ds="http://schemas.openxmlformats.org/officeDocument/2006/customXml" ds:itemID="{7A04B3B1-7F11-4C1A-9359-516680FC03DD}">
  <ds:schemaRefs/>
</ds:datastoreItem>
</file>

<file path=customXml/itemProps18.xml><?xml version="1.0" encoding="utf-8"?>
<ds:datastoreItem xmlns:ds="http://schemas.openxmlformats.org/officeDocument/2006/customXml" ds:itemID="{40A26624-266A-47E5-A697-C5070611F632}">
  <ds:schemaRefs/>
</ds:datastoreItem>
</file>

<file path=customXml/itemProps19.xml><?xml version="1.0" encoding="utf-8"?>
<ds:datastoreItem xmlns:ds="http://schemas.openxmlformats.org/officeDocument/2006/customXml" ds:itemID="{7507B258-3AE9-4C45-AD36-E2E45B6A4097}">
  <ds:schemaRefs/>
</ds:datastoreItem>
</file>

<file path=customXml/itemProps2.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0.xml><?xml version="1.0" encoding="utf-8"?>
<ds:datastoreItem xmlns:ds="http://schemas.openxmlformats.org/officeDocument/2006/customXml" ds:itemID="{1BABDBF5-1C5C-4D74-B9FF-53C717757EF6}">
  <ds:schemaRefs/>
</ds:datastoreItem>
</file>

<file path=customXml/itemProps21.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2.xml><?xml version="1.0" encoding="utf-8"?>
<ds:datastoreItem xmlns:ds="http://schemas.openxmlformats.org/officeDocument/2006/customXml" ds:itemID="{1EF7387B-28D3-4651-A896-FAA90B726915}">
  <ds:schemaRefs/>
</ds:datastoreItem>
</file>

<file path=customXml/itemProps23.xml><?xml version="1.0" encoding="utf-8"?>
<ds:datastoreItem xmlns:ds="http://schemas.openxmlformats.org/officeDocument/2006/customXml" ds:itemID="{84ADE108-A0CE-4DDF-B4B4-1762439A09B3}">
  <ds:schemaRefs/>
</ds:datastoreItem>
</file>

<file path=customXml/itemProps24.xml><?xml version="1.0" encoding="utf-8"?>
<ds:datastoreItem xmlns:ds="http://schemas.openxmlformats.org/officeDocument/2006/customXml" ds:itemID="{CEB721B2-7D35-4D2B-9EB1-563286F97DF2}">
  <ds:schemaRefs/>
</ds:datastoreItem>
</file>

<file path=customXml/itemProps25.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6.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7.xml><?xml version="1.0" encoding="utf-8"?>
<ds:datastoreItem xmlns:ds="http://schemas.openxmlformats.org/officeDocument/2006/customXml" ds:itemID="{F172B6D7-D18D-4A11-BB8A-2EA249CBFAB7}">
  <ds:schemaRefs/>
</ds:datastoreItem>
</file>

<file path=customXml/itemProps28.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4.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5.xml><?xml version="1.0" encoding="utf-8"?>
<ds:datastoreItem xmlns:ds="http://schemas.openxmlformats.org/officeDocument/2006/customXml" ds:itemID="{B33F67A7-FDF3-407B-8C10-3A1AC68D0031}">
  <ds:schemaRefs>
    <ds:schemaRef ds:uri="http://schemas.microsoft.com/DataMashup"/>
  </ds:schemaRefs>
</ds:datastoreItem>
</file>

<file path=customXml/itemProps6.xml><?xml version="1.0" encoding="utf-8"?>
<ds:datastoreItem xmlns:ds="http://schemas.openxmlformats.org/officeDocument/2006/customXml" ds:itemID="{AC89BAB1-F20B-42E0-9011-5F29CFCE6500}">
  <ds:schemaRefs/>
</ds:datastoreItem>
</file>

<file path=customXml/itemProps7.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8.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9.xml><?xml version="1.0" encoding="utf-8"?>
<ds:datastoreItem xmlns:ds="http://schemas.openxmlformats.org/officeDocument/2006/customXml" ds:itemID="{365592BA-F5D0-4E92-9C12-9504D8078D4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2024-05-03T08:43:08Z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