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ktuelle Reporting-Periode\02 Analyst File\"/>
    </mc:Choice>
  </mc:AlternateContent>
  <bookViews>
    <workbookView xWindow="0" yWindow="0" windowWidth="3000" windowHeight="10695" tabRatio="830" firstSheet="1" activeTab="1"/>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(share)'!$A$1:$O$34</definedName>
    <definedName name="_xlnm.Print_Area" localSheetId="3">'BG T03 (P&amp;L)'!$A$1:$T$26</definedName>
    <definedName name="_xlnm.Print_Area" localSheetId="4">'BG T04 (Balance Sheet)'!$A$1:$M$48</definedName>
    <definedName name="_xlnm.Print_Area" localSheetId="6">'BG T06 (Geo split - Assets)'!$A$1:$M$32</definedName>
    <definedName name="_xlnm.Print_Area" localSheetId="7">'BG T07 (Product split - Assets)'!$A$1:$M$22</definedName>
    <definedName name="_xlnm.Print_Titles" localSheetId="5">'BG T05 (Segments)'!$1:$3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6" i="5" l="1"/>
  <c r="I66" i="5"/>
  <c r="G66" i="5"/>
  <c r="M42" i="1" l="1"/>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B34" i="2" l="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<sst xmlns="http://schemas.openxmlformats.org/spreadsheetml/2006/main" count="968" uniqueCount="213">
  <si>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</si>
  <si>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</si>
  <si>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</si>
  <si>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</si>
  <si>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</si>
  <si>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</si>
  <si>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</si>
  <si>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</si>
  <si>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</si>
  <si>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</si>
  <si>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</si>
  <si>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</si>
  <si>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</si>
  <si>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</si>
  <si>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</si>
  <si>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</si>
  <si>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</si>
  <si>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</si>
  <si>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</si>
  <si>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</si>
  <si>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</si>
  <si>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Cost-Income ratio</t>
  </si>
  <si>
    <t>Risk Costs / interest bearing assets</t>
  </si>
  <si>
    <t>Leverage ratio (FL)</t>
  </si>
  <si>
    <t>Liquidity coverage ratio (LCR)</t>
  </si>
  <si>
    <t>NPL ratio</t>
  </si>
  <si>
    <t>Common Equity Tier 1 capital ratio (FL)</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</si>
  <si>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</si>
  <si>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</si>
  <si>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</si>
  <si>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</si>
  <si>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</si>
  <si>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</si>
  <si>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</si>
  <si>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</si>
  <si>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</si>
  <si>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</si>
  <si>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</si>
  <si>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</si>
  <si>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</si>
  <si>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</si>
  <si>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</si>
  <si>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</si>
  <si>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</si>
  <si>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</si>
  <si>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</si>
  <si>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</si>
  <si>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</si>
  <si>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</si>
  <si>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</si>
  <si>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</si>
  <si>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</si>
  <si>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</si>
  <si>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</si>
  <si>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</si>
  <si>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</si>
  <si>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</si>
  <si>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</si>
  <si>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</si>
  <si>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</si>
  <si>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</si>
  <si>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</si>
  <si>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</si>
  <si>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</si>
  <si>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</si>
  <si>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</si>
  <si>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</si>
  <si>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</si>
  <si>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</si>
  <si>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</si>
  <si>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</si>
  <si>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</si>
  <si>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</si>
  <si>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</si>
  <si>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</si>
  <si>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</si>
  <si>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</si>
  <si>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</si>
  <si>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</si>
  <si>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</si>
  <si>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</si>
  <si>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</si>
  <si>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</si>
  <si>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</si>
  <si>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</si>
  <si>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</si>
  <si>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</si>
  <si>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</si>
  <si>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</si>
  <si>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Common Equity Tier 1 capital</t>
  </si>
  <si>
    <t>Closing price multiplied by the number of shares outstanding</t>
  </si>
  <si>
    <t xml:space="preserve">Market capitalization </t>
  </si>
  <si>
    <t>Price/tangible book ratio</t>
  </si>
  <si>
    <t>Price/book ratio</t>
  </si>
  <si>
    <t xml:space="preserve">Book value per share </t>
  </si>
  <si>
    <t xml:space="preserve">Pre-tax earnings per share </t>
  </si>
  <si>
    <t>Market capitalization (EUR billion)</t>
  </si>
  <si>
    <t>Shares outstanding  at the end of the period</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</si>
  <si>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</si>
  <si>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</si>
  <si>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</si>
  <si>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</si>
  <si>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</si>
  <si>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</si>
  <si>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</si>
  <si>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</si>
  <si>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</si>
  <si>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</si>
  <si>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</si>
  <si>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</si>
  <si>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</si>
  <si>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Operating expenses / operating income</t>
  </si>
  <si>
    <t>Risk-weighted assts</t>
  </si>
  <si>
    <t>Based on IFRS CRR regulatory figures (BAWAG Group, fully loaded)</t>
  </si>
  <si>
    <t>Liquid assets / net liquidity outflows (calculation according to CRR)</t>
  </si>
  <si>
    <t>Common Equity Tier 1 (CET1) capital / total exposure (calculation according to CRR)</t>
  </si>
  <si>
    <t>Figures could be slightly different from financial report and presentation due to roundings</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</si>
  <si>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</si>
  <si>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</si>
  <si>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Cost-income ratio</t>
  </si>
  <si>
    <t>FY</t>
  </si>
  <si>
    <t>BAWAG Group AG</t>
  </si>
  <si>
    <t>BAWAG Group AG - Definitions</t>
  </si>
  <si>
    <t>Common Equity Tier 1 (CET1) capital / risk-weighted assets</t>
  </si>
  <si>
    <t>Leverage ratio</t>
  </si>
  <si>
    <t xml:space="preserve">Net interest income / average interest-bearing assets </t>
  </si>
  <si>
    <t>Non-performing loans (NPLs) / exposure; as of June 2017, the ratio’s denominator was changed from loans and receivables (incl. provisions) to exposure in line with regulatory requirements and applied retroactively</t>
  </si>
  <si>
    <t>Net profit / average IFRS equity excl. AT1 capital – average equity based on 1 January 2018 due to IFRS 9 implementation</t>
  </si>
  <si>
    <t>Net profit / average IFRS tangible equity excl. AT1 capital – average equity based on 1 January 2018 due to IFRS 9 implementation</t>
  </si>
  <si>
    <t>Risk costs / interest-bearing assets; (risk cost ratio)</t>
  </si>
  <si>
    <t>Provisions and loan loss provisions, impairment losses and operational risk (total risk costs) / average interest bearing assets</t>
  </si>
  <si>
    <t>Market capitalization / IFRS equity excl. AT1 capital</t>
  </si>
  <si>
    <t>Market capitalization / IFRS tangible equity excl. AT1 capital</t>
  </si>
  <si>
    <t xml:space="preserve">IFRS equity excl. AT1 capital / number of outstanding shares </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</si>
  <si>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</si>
  <si>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</si>
  <si>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</si>
  <si>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</si>
  <si>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</si>
  <si>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</si>
  <si>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</si>
  <si>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</si>
  <si>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</si>
  <si>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</si>
  <si>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</si>
  <si>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</si>
  <si>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</si>
  <si>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</si>
  <si>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</si>
  <si>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</si>
  <si>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</si>
  <si>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DACH</t>
  </si>
  <si>
    <t>Austria</t>
  </si>
  <si>
    <t>Total</t>
  </si>
  <si>
    <t>Corporates &amp; Public Sector</t>
  </si>
  <si>
    <t>Bawag Group</t>
  </si>
  <si>
    <t>Net interest income + Net fee and commission income</t>
  </si>
  <si>
    <t>T05</t>
  </si>
  <si>
    <t>Delta</t>
  </si>
  <si>
    <t>T03</t>
  </si>
  <si>
    <t>2019</t>
  </si>
  <si>
    <t>Risk Costs / interest-bearing assets</t>
  </si>
  <si>
    <t>Return on tangible common equity</t>
  </si>
  <si>
    <t>Germany/CH</t>
  </si>
  <si>
    <t>BAWAG Group - Assets split by country / region</t>
  </si>
  <si>
    <t>T06a</t>
  </si>
  <si>
    <t>T06b</t>
  </si>
  <si>
    <t>T04</t>
  </si>
  <si>
    <t>Asset walk</t>
  </si>
  <si>
    <t>BAWAG Group - Assets split by segments</t>
  </si>
  <si>
    <t>Housing loans</t>
  </si>
  <si>
    <t>Corporate lending</t>
  </si>
  <si>
    <t>Public clients</t>
  </si>
  <si>
    <t>T08</t>
  </si>
  <si>
    <t>Assets by country</t>
  </si>
  <si>
    <t>BG T08 (Definitions)</t>
  </si>
  <si>
    <t>BG T09 (Disclaimer)</t>
  </si>
  <si>
    <t>Geographical view - Assets</t>
  </si>
  <si>
    <t>Return on common equity</t>
  </si>
  <si>
    <t>Asset backed lending</t>
  </si>
  <si>
    <t>Product &amp; Portfolio view - Assets</t>
  </si>
  <si>
    <t>After-tax diluted earnings per share</t>
  </si>
  <si>
    <t>Common equity</t>
  </si>
  <si>
    <t>Tangible common equity</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</si>
  <si>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</si>
  <si>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</si>
  <si>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</si>
  <si>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</si>
  <si>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</si>
  <si>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</si>
  <si>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</si>
  <si>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</si>
  <si>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</si>
  <si>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</si>
  <si>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t>Net profit / weighted average number of shares outstanding</t>
  </si>
  <si>
    <t>Profit before tax / weighted average number of shares outstanding</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</si>
  <si>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</si>
  <si>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</si>
  <si>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</si>
  <si>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1) Portfolios comprised primarily of Swiss Franc, UK and French performing mortgages</t>
  </si>
  <si>
    <r>
      <t>Portfolios</t>
    </r>
    <r>
      <rPr>
        <vertAlign val="superscript"/>
        <sz val="8"/>
        <color theme="1"/>
        <rFont val="Segoe UI"/>
        <family val="2"/>
      </rPr>
      <t>1)</t>
    </r>
  </si>
  <si>
    <t>Western Europe / USA</t>
  </si>
  <si>
    <t>H1</t>
  </si>
  <si>
    <t>(Net profit – AT1 dividend) / weighted average number of shares outstanding</t>
  </si>
  <si>
    <t>(Profit before tax – AT1 dividend) / weighted average number of shares outstanding</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</si>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</sst>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809]dd\ mmmm\ yyyy"/>
    <numFmt numFmtId="170" formatCode="#,##0.0;\(#,##0.0\)"/>
    <numFmt numFmtId="171" formatCode="#,##0;\(#,##0\)"/>
    <numFmt numFmtId="172" formatCode="#,##0.0000"/>
    <numFmt numFmtId="173" formatCode="0.0%;\(0.0%\)"/>
    <numFmt numFmtId="174" formatCode="0.00%;\(0.00%\)"/>
    <numFmt numFmtId="175" formatCode="0.0"/>
    <numFmt numFmtId="176" formatCode="#,##0.0"/>
    <numFmt numFmtId="177" formatCode="[$-C07]d\ mmm\ yyyy;@"/>
    <numFmt numFmtId="178" formatCode="0.0_)\%;\(0.0\)\%;0.0_)\%;@_)_%"/>
    <numFmt numFmtId="179" formatCode="#,##0.0_)_%;\(#,##0.0\)_%;0.0_)_%;@_)_%"/>
    <numFmt numFmtId="180" formatCode="#,##0.0_);\(#,##0.0\)"/>
    <numFmt numFmtId="181" formatCode="#,##0.0_);\(#,##0.0\);#,##0.0_);@_)"/>
    <numFmt numFmtId="182" formatCode="&quot;$&quot;_(#,##0.00_);&quot;$&quot;\(#,##0.00\)"/>
    <numFmt numFmtId="183" formatCode="&quot;$&quot;_(#,##0.00_);&quot;$&quot;\(#,##0.00\);&quot;$&quot;_(0.00_);@_)"/>
    <numFmt numFmtId="184" formatCode="&quot;\&quot;_(#,##0.00_);&quot;\&quot;\(#,##0.00\);&quot;\&quot;_(0.00_);@_)"/>
    <numFmt numFmtId="185" formatCode="#,##0.00_);\(#,##0.00\);0.00_);@_)"/>
    <numFmt numFmtId="186" formatCode="&quot;£&quot;#,##0.00;\-&quot;£&quot;#,##0.00"/>
    <numFmt numFmtId="187" formatCode="#,##0.00_ ;[Red]\-#,##0.00;\-"/>
    <numFmt numFmtId="188" formatCode="\€_(#,##0.00_);\€\(#,##0.00\);\€_(0.00_);@_)"/>
    <numFmt numFmtId="189" formatCode="#,##0.0_)\x;\(#,##0.0\)\x"/>
    <numFmt numFmtId="190" formatCode="#,##0_)\x;\(#,##0\)\x;0_)\x;@_)_x"/>
    <numFmt numFmtId="191" formatCode="#,##0.0_)_x;\(#,##0.0\)_x"/>
    <numFmt numFmtId="192" formatCode="#,##0_)_x;\(#,##0\)_x;0_)_x;@_)_x"/>
    <numFmt numFmtId="193" formatCode="0.0_)\%;\(0.0\)\%"/>
    <numFmt numFmtId="194" formatCode="#,##0.0_)_%;\(#,##0.0\)_%"/>
    <numFmt numFmtId="195" formatCode="#,##0\ ;\(#,##0\)"/>
    <numFmt numFmtId="196" formatCode="#,##0.00,"/>
    <numFmt numFmtId="197" formatCode="#,##0,"/>
    <numFmt numFmtId="198" formatCode="#,##0.0;\-#,##0.0"/>
    <numFmt numFmtId="199" formatCode="mmm"/>
    <numFmt numFmtId="200" formatCode=";;;@"/>
    <numFmt numFmtId="201" formatCode="0.000_)"/>
    <numFmt numFmtId="202" formatCode="_-* #,##0\ _D_M_-;\-* #,##0\ _D_M_-;_-* &quot;-&quot;\ _D_M_-;_-@_-"/>
    <numFmt numFmtId="203" formatCode="_-&quot;£&quot;* #,##0.00_-;\-&quot;£&quot;* #,##0.00_-;_-&quot;£&quot;* &quot;-&quot;??_-;_-@_-"/>
    <numFmt numFmtId="204" formatCode="_-* #,##0\ &quot;DM&quot;_-;\-* #,##0\ &quot;DM&quot;_-;_-* &quot;-&quot;\ &quot;DM&quot;_-;_-@_-"/>
    <numFmt numFmtId="205" formatCode="_-&quot;öS&quot;\ * #,##0.00_-;\-&quot;öS&quot;\ * #,##0.00_-;_-&quot;öS&quot;\ * &quot;-&quot;??_-;_-@_-"/>
    <numFmt numFmtId="206" formatCode="mm/dd/yy;@"/>
    <numFmt numFmtId="207" formatCode="dd/mm/yy;@"/>
    <numFmt numFmtId="208" formatCode="dd\-mm\-yy"/>
    <numFmt numFmtId="209" formatCode="#,##0.000"/>
    <numFmt numFmtId="210" formatCode="_-[$€]\ * #,##0.00_-;\-[$€]\ * #,##0.00_-;_-[$€]\ * &quot;-&quot;??_-;_-@_-"/>
    <numFmt numFmtId="211" formatCode="_-* #,##0.00\ [$€]_-;\-* #,##0.00\ [$€]_-;_-* &quot;-&quot;??\ [$€]_-;_-@_-"/>
    <numFmt numFmtId="212" formatCode="#,##0.00_ ;\-#,##0.00\ "/>
    <numFmt numFmtId="213" formatCode="#\.##\.###"/>
    <numFmt numFmtId="214" formatCode="_(* #,##0_);_(* \(#,##0\);_(* &quot;-&quot;??_);_(@_)"/>
    <numFmt numFmtId="215" formatCode="_-* #,##0.00\ _D_M_-;\-* #,##0.00\ _D_M_-;_-* &quot;-&quot;??\ _D_M_-;_-@_-"/>
    <numFmt numFmtId="216" formatCode="#,###,;\-#,###,;0;\-"/>
    <numFmt numFmtId="217" formatCode="_-* #,##0.00_-;\-* #,##0.00_-;_-* \-??_-;_-@_-"/>
    <numFmt numFmtId="218" formatCode="_-&quot;£&quot;* #,##0_-;\-&quot;£&quot;* #,##0_-;_-&quot;£&quot;* &quot;-&quot;_-;_-@_-"/>
    <numFmt numFmtId="219" formatCode="0.00_)"/>
    <numFmt numFmtId="220" formatCode="#,##0\ \ \ \ \ "/>
    <numFmt numFmtId="221" formatCode="#,##0.0,\ \ \ \ \ "/>
    <numFmt numFmtId="222" formatCode="#,##0.0\ ;\(#,##0.0\)"/>
    <numFmt numFmtId="223" formatCode="\-###,###\-"/>
    <numFmt numFmtId="224" formatCode="_ * #,##0.00_ ;_ * \-#,##0.00_ ;_ * &quot;-&quot;??_ ;_ @_ "/>
    <numFmt numFmtId="225" formatCode="_ * #,##0_ ;_ * \-#,##0_ ;_ * &quot;-&quot;_ ;_ @_ "/>
    <numFmt numFmtId="226" formatCode="_-* #,##0.0_-;\-* #,##0.0_-;_-* &quot;-&quot;?_-;_-@_-"/>
    <numFmt numFmtId="227" formatCode="_-* #,##0_-;\-* #,##0_-;_-* &quot;-&quot;??_-;_-@_-"/>
  </numFmts>
  <fonts count="154">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sz val="8"/>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b/>
      <sz val="11"/>
      <name val="Calibri"/>
      <family val="2"/>
      <scheme val="minor"/>
    </font>
    <font>
      <sz val="8"/>
      <color theme="0" tint="-0.499984740745262"/>
      <name val="Segoe UI"/>
      <family val="2"/>
    </font>
    <font>
      <vertAlign val="superscript"/>
      <sz val="8"/>
      <color theme="1"/>
      <name val="Segoe UI"/>
      <family val="2"/>
    </font>
    <font>
      <sz val="7"/>
      <color theme="1"/>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53">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indexed="9"/>
      </left>
      <right style="thick">
        <color indexed="9"/>
      </right>
      <top style="thin">
        <color indexed="55"/>
      </top>
      <bottom style="thin">
        <color theme="0" tint="-0.3499862666707357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style="thin">
        <color theme="0"/>
      </left>
      <right style="thin">
        <color theme="0"/>
      </right>
      <top/>
      <bottom style="thin">
        <color indexed="9"/>
      </bottom>
      <diagonal/>
    </border>
    <border>
      <left/>
      <right style="thin">
        <color theme="0"/>
      </right>
      <top style="thin">
        <color indexed="9"/>
      </top>
      <bottom/>
      <diagonal/>
    </border>
    <border>
      <left style="thin">
        <color theme="0"/>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style="thick">
        <color indexed="9"/>
      </left>
      <right style="thick">
        <color theme="0"/>
      </right>
      <top style="thick">
        <color indexed="9"/>
      </top>
      <bottom style="thin">
        <color indexed="9"/>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style="thin">
        <color theme="0" tint="-0.499984740745262"/>
      </top>
      <bottom style="thin">
        <color theme="0" tint="-0.499984740745262"/>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right style="thick">
        <color indexed="9"/>
      </right>
      <top style="thin">
        <color indexed="9"/>
      </top>
      <bottom style="thin">
        <color indexed="55"/>
      </bottom>
      <diagonal/>
    </border>
    <border>
      <left/>
      <right style="thick">
        <color indexed="9"/>
      </right>
      <top/>
      <bottom/>
      <diagonal/>
    </border>
    <border>
      <left/>
      <right style="thick">
        <color indexed="9"/>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right style="thin">
        <color indexed="9"/>
      </right>
      <top style="thin">
        <color indexed="55"/>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style="thick">
        <color indexed="9"/>
      </left>
      <right style="thin">
        <color indexed="9"/>
      </right>
      <top style="thick">
        <color indexed="9"/>
      </top>
      <bottom style="thin">
        <color indexed="9"/>
      </bottom>
      <diagonal/>
    </border>
    <border>
      <left style="thin">
        <color indexed="9"/>
      </left>
      <right/>
      <top style="thick">
        <color indexed="9"/>
      </top>
      <bottom style="thin">
        <color indexed="9"/>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s>
  <cellStyleXfs count="1755">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69"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77" fontId="25" fillId="0" borderId="0">
      <alignment horizontal="center"/>
    </xf>
    <xf numFmtId="3" fontId="26" fillId="0" borderId="0" applyFont="0" applyBorder="0">
      <alignment horizontal="right"/>
    </xf>
    <xf numFmtId="9" fontId="1" fillId="0" borderId="0" applyFont="0" applyFill="0" applyBorder="0" applyAlignment="0" applyProtection="0"/>
    <xf numFmtId="168" fontId="1" fillId="0" borderId="0" applyFont="0" applyFill="0" applyBorder="0" applyAlignment="0"/>
    <xf numFmtId="10" fontId="1" fillId="0" borderId="0" applyFont="0" applyFill="0" applyBorder="0" applyAlignment="0"/>
    <xf numFmtId="3" fontId="26" fillId="0" borderId="0" applyFont="0" applyBorder="0">
      <alignment horizontal="right"/>
    </xf>
    <xf numFmtId="177" fontId="27" fillId="0" borderId="0">
      <alignment vertical="center"/>
    </xf>
    <xf numFmtId="178" fontId="28" fillId="0" borderId="0" applyFont="0" applyFill="0" applyBorder="0" applyAlignment="0" applyProtection="0"/>
    <xf numFmtId="179"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77"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7" fontId="31" fillId="19" borderId="0"/>
    <xf numFmtId="177" fontId="32" fillId="19" borderId="0"/>
    <xf numFmtId="177" fontId="33" fillId="19" borderId="0"/>
    <xf numFmtId="177" fontId="33" fillId="19" borderId="0"/>
    <xf numFmtId="177" fontId="33" fillId="19" borderId="0"/>
    <xf numFmtId="177" fontId="33" fillId="19" borderId="0"/>
    <xf numFmtId="177" fontId="33" fillId="19" borderId="0"/>
    <xf numFmtId="177" fontId="33" fillId="19" borderId="0"/>
    <xf numFmtId="0" fontId="33" fillId="19" borderId="0"/>
    <xf numFmtId="177"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77" fontId="34" fillId="19" borderId="0"/>
    <xf numFmtId="177" fontId="35" fillId="19" borderId="0"/>
    <xf numFmtId="177" fontId="36" fillId="19" borderId="0"/>
    <xf numFmtId="0" fontId="36" fillId="19" borderId="0"/>
    <xf numFmtId="0" fontId="36" fillId="19" borderId="0"/>
    <xf numFmtId="180" fontId="2" fillId="0" borderId="0" applyFont="0" applyFill="0" applyBorder="0" applyAlignment="0" applyProtection="0"/>
    <xf numFmtId="181" fontId="2" fillId="0" borderId="0" applyFont="0" applyFill="0" applyBorder="0" applyAlignment="0" applyProtection="0"/>
    <xf numFmtId="181"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2" fontId="2" fillId="0" borderId="0" applyFont="0" applyFill="0" applyBorder="0" applyAlignment="0" applyProtection="0"/>
    <xf numFmtId="183" fontId="2" fillId="0" borderId="0" applyFont="0" applyFill="0" applyBorder="0" applyAlignment="0" applyProtection="0"/>
    <xf numFmtId="184" fontId="28" fillId="0" borderId="0" applyFont="0" applyFill="0" applyBorder="0" applyAlignment="0" applyProtection="0"/>
    <xf numFmtId="39" fontId="2" fillId="0" borderId="0" applyFont="0" applyFill="0" applyBorder="0" applyAlignment="0" applyProtection="0"/>
    <xf numFmtId="185" fontId="2" fillId="0" borderId="0" applyFont="0" applyFill="0" applyBorder="0" applyAlignment="0" applyProtection="0"/>
    <xf numFmtId="185" fontId="28" fillId="0" borderId="0" applyFont="0" applyFill="0" applyBorder="0" applyAlignment="0" applyProtection="0"/>
    <xf numFmtId="186" fontId="2" fillId="20" borderId="44"/>
    <xf numFmtId="186" fontId="2" fillId="20" borderId="44"/>
    <xf numFmtId="186" fontId="2" fillId="20" borderId="44"/>
    <xf numFmtId="186" fontId="2" fillId="20" borderId="44"/>
    <xf numFmtId="187"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7"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7" fontId="2" fillId="20" borderId="44"/>
    <xf numFmtId="187"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7"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6" fontId="2" fillId="20" borderId="44"/>
    <xf numFmtId="187" fontId="2" fillId="20" borderId="44"/>
    <xf numFmtId="187" fontId="2" fillId="20" borderId="44"/>
    <xf numFmtId="186" fontId="2" fillId="20" borderId="44"/>
    <xf numFmtId="187" fontId="2" fillId="20" borderId="44"/>
    <xf numFmtId="187" fontId="2" fillId="20" borderId="44"/>
    <xf numFmtId="187" fontId="2" fillId="20" borderId="44"/>
    <xf numFmtId="187" fontId="2" fillId="20" borderId="44"/>
    <xf numFmtId="187" fontId="2" fillId="20" borderId="44"/>
    <xf numFmtId="186" fontId="2" fillId="20" borderId="44"/>
    <xf numFmtId="186" fontId="2" fillId="20" borderId="44"/>
    <xf numFmtId="9" fontId="30" fillId="0" borderId="0" applyFont="0" applyBorder="0">
      <alignment horizontal="right"/>
    </xf>
    <xf numFmtId="188"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77" fontId="32" fillId="20" borderId="0"/>
    <xf numFmtId="177" fontId="37" fillId="0" borderId="0" applyNumberFormat="0" applyFill="0" applyBorder="0" applyAlignment="0" applyProtection="0"/>
    <xf numFmtId="177" fontId="37" fillId="0" borderId="0" applyNumberFormat="0" applyFill="0" applyBorder="0" applyAlignment="0" applyProtection="0"/>
    <xf numFmtId="177" fontId="28" fillId="21" borderId="0" applyNumberFormat="0" applyFont="0" applyAlignment="0" applyProtection="0"/>
    <xf numFmtId="0" fontId="2" fillId="0" borderId="0"/>
    <xf numFmtId="189" fontId="2" fillId="0" borderId="0" applyFont="0" applyFill="0" applyBorder="0" applyAlignment="0" applyProtection="0"/>
    <xf numFmtId="190" fontId="2" fillId="0" borderId="0" applyFont="0" applyFill="0" applyBorder="0" applyAlignment="0" applyProtection="0"/>
    <xf numFmtId="190" fontId="28" fillId="0" borderId="0" applyFont="0" applyFill="0" applyBorder="0" applyAlignment="0" applyProtection="0"/>
    <xf numFmtId="191" fontId="2" fillId="0" borderId="0" applyFont="0" applyFill="0" applyBorder="0" applyAlignment="0" applyProtection="0"/>
    <xf numFmtId="192" fontId="2" fillId="0" borderId="0" applyFont="0" applyFill="0" applyBorder="0" applyProtection="0">
      <alignment horizontal="right"/>
    </xf>
    <xf numFmtId="192" fontId="28" fillId="0" borderId="0" applyFont="0" applyFill="0" applyBorder="0" applyProtection="0">
      <alignment horizontal="right"/>
    </xf>
    <xf numFmtId="0" fontId="2" fillId="0" borderId="0"/>
    <xf numFmtId="193" fontId="2" fillId="0" borderId="0" applyFont="0" applyFill="0" applyBorder="0" applyAlignment="0" applyProtection="0"/>
    <xf numFmtId="194" fontId="2" fillId="0" borderId="0" applyFont="0" applyFill="0" applyBorder="0" applyAlignment="0" applyProtection="0"/>
    <xf numFmtId="177" fontId="2" fillId="19" borderId="0"/>
    <xf numFmtId="0" fontId="2" fillId="19" borderId="0"/>
    <xf numFmtId="0" fontId="2" fillId="19" borderId="0"/>
    <xf numFmtId="0" fontId="2" fillId="19" borderId="0"/>
    <xf numFmtId="177"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7" fontId="31" fillId="19" borderId="0"/>
    <xf numFmtId="177" fontId="32" fillId="19" borderId="0"/>
    <xf numFmtId="177" fontId="2" fillId="19" borderId="0"/>
    <xf numFmtId="177" fontId="34" fillId="19" borderId="0"/>
    <xf numFmtId="177" fontId="35" fillId="19" borderId="0"/>
    <xf numFmtId="177" fontId="36" fillId="19" borderId="0"/>
    <xf numFmtId="0" fontId="36" fillId="19" borderId="0"/>
    <xf numFmtId="0" fontId="36" fillId="19" borderId="0"/>
    <xf numFmtId="177" fontId="38" fillId="0" borderId="0" applyNumberFormat="0" applyFill="0" applyBorder="0" applyProtection="0">
      <alignment vertical="top"/>
    </xf>
    <xf numFmtId="177" fontId="38" fillId="0" borderId="0" applyNumberFormat="0" applyFill="0" applyBorder="0" applyProtection="0">
      <alignment vertical="top"/>
    </xf>
    <xf numFmtId="177" fontId="39" fillId="0" borderId="45" applyNumberFormat="0" applyFill="0" applyAlignment="0" applyProtection="0"/>
    <xf numFmtId="177" fontId="39" fillId="0" borderId="45" applyNumberFormat="0" applyFill="0" applyAlignment="0" applyProtection="0"/>
    <xf numFmtId="177" fontId="39" fillId="0" borderId="45" applyNumberFormat="0" applyFill="0" applyAlignment="0" applyProtection="0"/>
    <xf numFmtId="177" fontId="40" fillId="0" borderId="46" applyNumberFormat="0" applyFill="0" applyProtection="0">
      <alignment horizontal="center"/>
    </xf>
    <xf numFmtId="177" fontId="40" fillId="0" borderId="46" applyNumberFormat="0" applyFill="0" applyProtection="0">
      <alignment horizontal="center"/>
    </xf>
    <xf numFmtId="177" fontId="40" fillId="0" borderId="46" applyNumberFormat="0" applyFill="0" applyProtection="0">
      <alignment horizontal="center"/>
    </xf>
    <xf numFmtId="177" fontId="40" fillId="0" borderId="0" applyNumberFormat="0" applyFill="0" applyBorder="0" applyProtection="0">
      <alignment horizontal="left"/>
    </xf>
    <xf numFmtId="177" fontId="40" fillId="0" borderId="0" applyNumberFormat="0" applyFill="0" applyBorder="0" applyProtection="0">
      <alignment horizontal="left"/>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5" fontId="26" fillId="0" borderId="0" applyFont="0" applyBorder="0">
      <alignment horizontal="right"/>
    </xf>
    <xf numFmtId="168" fontId="30" fillId="0" borderId="0" applyFont="0" applyBorder="0"/>
    <xf numFmtId="2" fontId="26" fillId="0" borderId="0" applyFont="0" applyBorder="0">
      <alignment horizontal="right"/>
    </xf>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77" fontId="43" fillId="0" borderId="47"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8"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6" fontId="50" fillId="44" borderId="49"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50" applyNumberFormat="0" applyFont="0" applyFill="0" applyAlignment="0"/>
    <xf numFmtId="197" fontId="1" fillId="0" borderId="0" applyFont="0" applyFill="0" applyBorder="0" applyAlignment="0"/>
    <xf numFmtId="198" fontId="45" fillId="0" borderId="51" applyFill="0" applyBorder="0"/>
    <xf numFmtId="198" fontId="45" fillId="0" borderId="51" applyFill="0" applyBorder="0"/>
    <xf numFmtId="37" fontId="51" fillId="0" borderId="0">
      <alignment horizontal="left" vertical="center"/>
    </xf>
    <xf numFmtId="37" fontId="51" fillId="0" borderId="0">
      <alignment horizontal="left" vertical="center"/>
    </xf>
    <xf numFmtId="198" fontId="2" fillId="0" borderId="52" applyBorder="0" applyAlignment="0"/>
    <xf numFmtId="199" fontId="52" fillId="0" borderId="0" applyBorder="0">
      <alignment horizontal="center" vertical="center"/>
    </xf>
    <xf numFmtId="200" fontId="45" fillId="0" borderId="0" applyBorder="0"/>
    <xf numFmtId="200" fontId="45" fillId="0" borderId="0" applyBorder="0"/>
    <xf numFmtId="3" fontId="45" fillId="0" borderId="51" applyBorder="0"/>
    <xf numFmtId="3" fontId="45" fillId="0" borderId="51" applyBorder="0"/>
    <xf numFmtId="0" fontId="53" fillId="45" borderId="53" applyNumberFormat="0" applyAlignment="0" applyProtection="0"/>
    <xf numFmtId="0" fontId="53" fillId="45" borderId="53" applyNumberFormat="0" applyAlignment="0" applyProtection="0"/>
    <xf numFmtId="0" fontId="53" fillId="45" borderId="53"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6" fontId="50" fillId="0" borderId="54" applyNumberFormat="0" applyFill="0" applyProtection="0">
      <alignment horizontal="center" vertical="center" wrapText="1"/>
    </xf>
    <xf numFmtId="0" fontId="56" fillId="45" borderId="55" applyNumberFormat="0" applyAlignment="0" applyProtection="0"/>
    <xf numFmtId="0" fontId="56" fillId="45" borderId="55" applyNumberFormat="0" applyAlignment="0" applyProtection="0"/>
    <xf numFmtId="0" fontId="56" fillId="45" borderId="55" applyNumberFormat="0" applyAlignment="0" applyProtection="0"/>
    <xf numFmtId="9" fontId="57" fillId="46" borderId="0" applyNumberFormat="0" applyAlignment="0">
      <alignment horizontal="center"/>
    </xf>
    <xf numFmtId="3" fontId="58" fillId="0" borderId="56" applyFill="0" applyProtection="0">
      <alignment horizontal="right"/>
    </xf>
    <xf numFmtId="0" fontId="59" fillId="47" borderId="57" applyNumberFormat="0" applyFill="0" applyBorder="0" applyAlignment="0">
      <alignment horizontal="center"/>
      <protection locked="0"/>
    </xf>
    <xf numFmtId="0" fontId="60" fillId="48" borderId="57" applyNumberFormat="0" applyFont="0" applyFill="0" applyAlignment="0" applyProtection="0"/>
    <xf numFmtId="0" fontId="61" fillId="24" borderId="0" applyNumberFormat="0" applyBorder="0" applyAlignment="0" applyProtection="0"/>
    <xf numFmtId="196" fontId="1" fillId="44" borderId="58" applyNumberFormat="0" applyFont="0" applyAlignment="0"/>
    <xf numFmtId="0" fontId="50" fillId="49" borderId="59" applyFill="0">
      <alignment horizontal="center" vertical="center" wrapText="1"/>
    </xf>
    <xf numFmtId="0" fontId="62" fillId="45" borderId="55" applyNumberFormat="0" applyAlignment="0" applyProtection="0"/>
    <xf numFmtId="0" fontId="62" fillId="45" borderId="55" applyNumberFormat="0" applyAlignment="0" applyProtection="0"/>
    <xf numFmtId="0" fontId="62" fillId="45" borderId="55" applyNumberFormat="0" applyAlignment="0" applyProtection="0"/>
    <xf numFmtId="0" fontId="62" fillId="45" borderId="55" applyNumberFormat="0" applyAlignment="0" applyProtection="0"/>
    <xf numFmtId="0" fontId="56" fillId="45" borderId="55" applyNumberFormat="0" applyAlignment="0" applyProtection="0"/>
    <xf numFmtId="0" fontId="56" fillId="45" borderId="55" applyNumberFormat="0" applyAlignment="0" applyProtection="0"/>
    <xf numFmtId="0" fontId="63" fillId="50" borderId="60" applyNumberFormat="0" applyAlignment="0" applyProtection="0"/>
    <xf numFmtId="0" fontId="64" fillId="0" borderId="61" applyNumberFormat="0" applyFill="0" applyAlignment="0" applyProtection="0"/>
    <xf numFmtId="0" fontId="65" fillId="50" borderId="60" applyNumberFormat="0" applyAlignment="0" applyProtection="0"/>
    <xf numFmtId="0" fontId="63" fillId="50" borderId="60" applyNumberFormat="0" applyAlignment="0" applyProtection="0"/>
    <xf numFmtId="0" fontId="63" fillId="50" borderId="62"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1" fontId="67" fillId="0" borderId="0"/>
    <xf numFmtId="201" fontId="67" fillId="0" borderId="0"/>
    <xf numFmtId="201" fontId="67" fillId="0" borderId="0"/>
    <xf numFmtId="201" fontId="67" fillId="0" borderId="0"/>
    <xf numFmtId="201" fontId="67" fillId="0" borderId="0"/>
    <xf numFmtId="201" fontId="67" fillId="0" borderId="0"/>
    <xf numFmtId="201" fontId="67" fillId="0" borderId="0"/>
    <xf numFmtId="201" fontId="67" fillId="0" borderId="0"/>
    <xf numFmtId="202"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4" fontId="2" fillId="0" borderId="0" applyFont="0" applyFill="0" applyBorder="0" applyAlignment="0" applyProtection="0"/>
    <xf numFmtId="166" fontId="45" fillId="0" borderId="0" applyFont="0" applyFill="0" applyBorder="0" applyAlignment="0" applyProtection="0"/>
    <xf numFmtId="205" fontId="2" fillId="0" borderId="0" applyFont="0" applyFill="0" applyBorder="0" applyAlignment="0" applyProtection="0"/>
    <xf numFmtId="206" fontId="1" fillId="0" borderId="0" applyFont="0" applyFill="0" applyBorder="0" applyAlignment="0"/>
    <xf numFmtId="177" fontId="68" fillId="51" borderId="0">
      <alignment horizontal="centerContinuous"/>
    </xf>
    <xf numFmtId="207"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4" fontId="69" fillId="52" borderId="63" applyFont="0" applyFill="0" applyBorder="0" applyProtection="0">
      <alignment horizontal="right" wrapText="1"/>
    </xf>
    <xf numFmtId="209" fontId="70" fillId="53" borderId="27"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8" fontId="2" fillId="48" borderId="64" applyBorder="0" applyAlignment="0">
      <protection locked="0"/>
    </xf>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0" fontId="71" fillId="27" borderId="55" applyNumberFormat="0" applyAlignment="0" applyProtection="0"/>
    <xf numFmtId="200" fontId="51" fillId="48" borderId="0" applyBorder="0">
      <alignment horizontal="left" vertical="center"/>
      <protection locked="0"/>
    </xf>
    <xf numFmtId="200" fontId="51" fillId="48" borderId="0" applyBorder="0">
      <alignment vertical="center"/>
      <protection locked="0"/>
    </xf>
    <xf numFmtId="198" fontId="2" fillId="48" borderId="52" applyBorder="0" applyAlignment="0">
      <protection locked="0"/>
    </xf>
    <xf numFmtId="199" fontId="52" fillId="48" borderId="0" applyBorder="0">
      <alignment horizontal="center" vertical="center"/>
      <protection locked="0"/>
    </xf>
    <xf numFmtId="200" fontId="45" fillId="48" borderId="51" applyBorder="0">
      <protection locked="0"/>
    </xf>
    <xf numFmtId="200" fontId="45" fillId="48" borderId="51" applyBorder="0">
      <protection locked="0"/>
    </xf>
    <xf numFmtId="3" fontId="2" fillId="48" borderId="51"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5" applyNumberFormat="0" applyAlignment="0" applyProtection="0"/>
    <xf numFmtId="0" fontId="71" fillId="27" borderId="55" applyNumberFormat="0" applyAlignment="0" applyProtection="0"/>
    <xf numFmtId="0" fontId="73" fillId="0" borderId="65" applyNumberFormat="0" applyFill="0" applyAlignment="0" applyProtection="0"/>
    <xf numFmtId="0" fontId="73" fillId="0" borderId="65" applyNumberFormat="0" applyFill="0" applyAlignment="0" applyProtection="0"/>
    <xf numFmtId="0" fontId="73" fillId="0" borderId="65"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10"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166" fontId="2" fillId="0" borderId="0" applyFont="0" applyFill="0" applyBorder="0" applyAlignment="0" applyProtection="0">
      <alignment horizontal="left" wrapText="1"/>
    </xf>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0"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7" applyNumberFormat="0" applyFill="0" applyBorder="0" applyAlignment="0" applyProtection="0">
      <alignment horizontal="left" indent="2"/>
    </xf>
    <xf numFmtId="196" fontId="79" fillId="0" borderId="0" applyNumberFormat="0" applyFill="0" applyBorder="0" applyProtection="0">
      <alignment horizontal="right"/>
    </xf>
    <xf numFmtId="0" fontId="80" fillId="48" borderId="57" applyNumberFormat="0" applyFill="0" applyBorder="0" applyAlignment="0" applyProtection="0"/>
    <xf numFmtId="3" fontId="2" fillId="55" borderId="56"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77" fontId="82" fillId="0" borderId="0" applyNumberFormat="0" applyBorder="0" applyAlignment="0"/>
    <xf numFmtId="38" fontId="36" fillId="19" borderId="0" applyNumberFormat="0" applyBorder="0" applyAlignment="0" applyProtection="0"/>
    <xf numFmtId="0" fontId="80" fillId="48" borderId="57"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50" applyNumberFormat="0" applyFill="0">
      <alignment horizontal="left" vertical="center"/>
    </xf>
    <xf numFmtId="0" fontId="70" fillId="53" borderId="27" applyNumberFormat="0" applyProtection="0">
      <alignment horizontal="center" vertical="center" wrapText="1"/>
    </xf>
    <xf numFmtId="177" fontId="51" fillId="0" borderId="66" applyNumberFormat="0" applyAlignment="0" applyProtection="0">
      <alignment horizontal="left" vertical="center"/>
    </xf>
    <xf numFmtId="177" fontId="51" fillId="0" borderId="67">
      <alignment horizontal="left" vertical="center"/>
    </xf>
    <xf numFmtId="0" fontId="83" fillId="0" borderId="68" applyNumberFormat="0" applyFill="0" applyAlignment="0" applyProtection="0"/>
    <xf numFmtId="0" fontId="84" fillId="0" borderId="68" applyNumberFormat="0" applyFill="0" applyAlignment="0" applyProtection="0"/>
    <xf numFmtId="0" fontId="85" fillId="0" borderId="69" applyNumberFormat="0" applyFill="0" applyAlignment="0" applyProtection="0"/>
    <xf numFmtId="0" fontId="86" fillId="0" borderId="70" applyNumberFormat="0" applyFill="0" applyAlignment="0" applyProtection="0"/>
    <xf numFmtId="0" fontId="87" fillId="0" borderId="70" applyNumberFormat="0" applyFill="0" applyAlignment="0" applyProtection="0"/>
    <xf numFmtId="0" fontId="88" fillId="0" borderId="71" applyNumberFormat="0" applyFill="0" applyAlignment="0" applyProtection="0"/>
    <xf numFmtId="0" fontId="89" fillId="0" borderId="72" applyNumberFormat="0" applyFill="0" applyAlignment="0" applyProtection="0"/>
    <xf numFmtId="0" fontId="72" fillId="0" borderId="72" applyNumberFormat="0" applyFill="0" applyAlignment="0" applyProtection="0"/>
    <xf numFmtId="0" fontId="90" fillId="0" borderId="73"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5" applyNumberFormat="0" applyAlignment="0" applyProtection="0"/>
    <xf numFmtId="10" fontId="36" fillId="20" borderId="74" applyNumberFormat="0" applyBorder="0" applyAlignment="0" applyProtection="0"/>
    <xf numFmtId="0" fontId="95" fillId="27" borderId="55" applyNumberFormat="0" applyAlignment="0" applyProtection="0"/>
    <xf numFmtId="0" fontId="95" fillId="27" borderId="55" applyNumberFormat="0" applyAlignment="0" applyProtection="0"/>
    <xf numFmtId="0" fontId="95" fillId="27" borderId="55" applyNumberFormat="0" applyAlignment="0" applyProtection="0"/>
    <xf numFmtId="212" fontId="2" fillId="56" borderId="75" applyProtection="0"/>
    <xf numFmtId="177" fontId="71" fillId="27" borderId="55" applyNumberFormat="0" applyAlignment="0" applyProtection="0"/>
    <xf numFmtId="4" fontId="96" fillId="52" borderId="63" applyNumberFormat="0" applyFill="0" applyBorder="0" applyAlignment="0" applyProtection="0">
      <alignment horizontal="right" vertical="center" wrapText="1"/>
    </xf>
    <xf numFmtId="213" fontId="31" fillId="0" borderId="0">
      <alignment horizontal="center"/>
    </xf>
    <xf numFmtId="213" fontId="31" fillId="0" borderId="0">
      <alignment horizontal="center"/>
    </xf>
    <xf numFmtId="213" fontId="31" fillId="0" borderId="0">
      <alignment horizontal="center"/>
    </xf>
    <xf numFmtId="213" fontId="31" fillId="0" borderId="0">
      <alignment horizontal="center"/>
    </xf>
    <xf numFmtId="213" fontId="31" fillId="0" borderId="0">
      <alignment horizontal="center"/>
    </xf>
    <xf numFmtId="214" fontId="36" fillId="0" borderId="0" applyFont="0" applyFill="0" applyBorder="0" applyAlignment="0" applyProtection="0"/>
    <xf numFmtId="214" fontId="36" fillId="0" borderId="0" applyFont="0" applyFill="0" applyBorder="0" applyAlignment="0" applyProtection="0"/>
    <xf numFmtId="214" fontId="36" fillId="0" borderId="0" applyFont="0" applyFill="0" applyBorder="0" applyAlignment="0" applyProtection="0"/>
    <xf numFmtId="214" fontId="36" fillId="0" borderId="0" applyFont="0" applyFill="0" applyBorder="0" applyAlignment="0" applyProtection="0"/>
    <xf numFmtId="167" fontId="2" fillId="0" borderId="0" applyFont="0" applyFill="0" applyBorder="0" applyAlignment="0" applyProtection="0"/>
    <xf numFmtId="215"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75" applyNumberFormat="0" applyFill="0" applyAlignment="0" applyProtection="0"/>
    <xf numFmtId="0" fontId="31" fillId="0" borderId="0" applyNumberFormat="0" applyFill="0" applyAlignment="0" applyProtection="0"/>
    <xf numFmtId="49" fontId="31" fillId="0" borderId="75" applyNumberFormat="0" applyFill="0" applyAlignment="0" applyProtection="0"/>
    <xf numFmtId="49" fontId="31" fillId="0" borderId="0" applyNumberFormat="0" applyFill="0" applyAlignment="0" applyProtection="0"/>
    <xf numFmtId="177" fontId="2" fillId="0" borderId="0"/>
    <xf numFmtId="38" fontId="97" fillId="0" borderId="0"/>
    <xf numFmtId="38" fontId="98" fillId="0" borderId="0"/>
    <xf numFmtId="38" fontId="99" fillId="0" borderId="0"/>
    <xf numFmtId="38" fontId="100" fillId="0" borderId="0"/>
    <xf numFmtId="177" fontId="75" fillId="0" borderId="0"/>
    <xf numFmtId="177" fontId="75" fillId="0" borderId="0"/>
    <xf numFmtId="0" fontId="2" fillId="0" borderId="0" applyNumberFormat="0" applyFill="0" applyAlignment="0" applyProtection="0"/>
    <xf numFmtId="0" fontId="101" fillId="0" borderId="61" applyNumberFormat="0" applyFill="0" applyAlignment="0" applyProtection="0"/>
    <xf numFmtId="0" fontId="64" fillId="0" borderId="61" applyNumberFormat="0" applyFill="0" applyAlignment="0" applyProtection="0"/>
    <xf numFmtId="0" fontId="64" fillId="0" borderId="61" applyNumberFormat="0" applyFill="0" applyAlignment="0" applyProtection="0"/>
    <xf numFmtId="38" fontId="25" fillId="0" borderId="0"/>
    <xf numFmtId="38" fontId="102" fillId="1" borderId="75"/>
    <xf numFmtId="9" fontId="103" fillId="57" borderId="73"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6" fontId="96" fillId="52" borderId="63" applyFont="0" applyFill="0" applyBorder="0" applyAlignment="0" applyProtection="0">
      <alignment horizontal="right" vertical="center" wrapText="1"/>
    </xf>
    <xf numFmtId="217" fontId="2" fillId="0" borderId="0" applyFill="0" applyBorder="0" applyAlignment="0" applyProtection="0"/>
    <xf numFmtId="217"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6" fontId="104" fillId="0" borderId="0" applyFont="0" applyFill="0" applyBorder="0" applyAlignment="0" applyProtection="0"/>
    <xf numFmtId="218" fontId="2" fillId="0" borderId="0" applyFont="0" applyFill="0" applyBorder="0" applyAlignment="0" applyProtection="0"/>
    <xf numFmtId="203"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4"/>
    <xf numFmtId="3" fontId="2" fillId="0" borderId="0" applyBorder="0"/>
    <xf numFmtId="219"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77"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20" fontId="108" fillId="0" borderId="0"/>
    <xf numFmtId="221" fontId="109" fillId="58" borderId="0">
      <alignment vertical="center"/>
    </xf>
    <xf numFmtId="221" fontId="110" fillId="59" borderId="76">
      <alignment vertical="center"/>
    </xf>
    <xf numFmtId="221" fontId="110" fillId="59" borderId="76">
      <alignment vertical="center"/>
    </xf>
    <xf numFmtId="221" fontId="108" fillId="0" borderId="0"/>
    <xf numFmtId="220" fontId="111" fillId="0" borderId="0"/>
    <xf numFmtId="177" fontId="45" fillId="0" borderId="0"/>
    <xf numFmtId="0" fontId="2" fillId="0" borderId="0"/>
    <xf numFmtId="177" fontId="112" fillId="0" borderId="0"/>
    <xf numFmtId="0" fontId="113" fillId="0" borderId="0"/>
    <xf numFmtId="177" fontId="114" fillId="0" borderId="0"/>
    <xf numFmtId="0" fontId="2" fillId="60" borderId="77" applyNumberFormat="0" applyFont="0" applyAlignment="0" applyProtection="0"/>
    <xf numFmtId="0" fontId="2" fillId="60" borderId="77" applyNumberFormat="0" applyFont="0" applyAlignment="0" applyProtection="0"/>
    <xf numFmtId="0" fontId="2" fillId="60" borderId="77" applyNumberFormat="0" applyFont="0" applyAlignment="0" applyProtection="0"/>
    <xf numFmtId="0" fontId="46" fillId="60" borderId="77" applyNumberFormat="0" applyFont="0" applyAlignment="0" applyProtection="0"/>
    <xf numFmtId="0" fontId="2" fillId="60" borderId="77" applyNumberFormat="0" applyFont="0" applyAlignment="0" applyProtection="0"/>
    <xf numFmtId="0" fontId="46" fillId="60" borderId="77" applyNumberFormat="0" applyFont="0" applyAlignment="0" applyProtection="0"/>
    <xf numFmtId="0" fontId="46" fillId="60" borderId="77" applyNumberFormat="0" applyFont="0" applyAlignment="0" applyProtection="0"/>
    <xf numFmtId="0" fontId="46" fillId="60" borderId="77" applyNumberFormat="0" applyFont="0" applyAlignment="0" applyProtection="0"/>
    <xf numFmtId="0" fontId="2" fillId="21" borderId="77" applyNumberFormat="0" applyFont="0" applyAlignment="0" applyProtection="0"/>
    <xf numFmtId="0" fontId="46" fillId="6" borderId="43" applyNumberFormat="0" applyFont="0" applyAlignment="0" applyProtection="0"/>
    <xf numFmtId="0" fontId="46" fillId="6" borderId="43" applyNumberFormat="0" applyFont="0" applyAlignment="0" applyProtection="0"/>
    <xf numFmtId="0" fontId="46" fillId="6" borderId="43" applyNumberFormat="0" applyFont="0" applyAlignment="0" applyProtection="0"/>
    <xf numFmtId="0" fontId="46" fillId="6" borderId="43" applyNumberFormat="0" applyFont="0" applyAlignment="0" applyProtection="0"/>
    <xf numFmtId="0" fontId="2" fillId="60" borderId="77" applyNumberFormat="0" applyFont="0" applyAlignment="0" applyProtection="0"/>
    <xf numFmtId="0" fontId="2" fillId="60" borderId="77" applyNumberFormat="0" applyFont="0" applyAlignment="0" applyProtection="0"/>
    <xf numFmtId="0" fontId="115" fillId="45" borderId="53" applyNumberFormat="0" applyAlignment="0" applyProtection="0"/>
    <xf numFmtId="0" fontId="115" fillId="45" borderId="53" applyNumberFormat="0" applyAlignment="0" applyProtection="0"/>
    <xf numFmtId="0" fontId="115" fillId="45" borderId="53" applyNumberFormat="0" applyAlignment="0" applyProtection="0"/>
    <xf numFmtId="0" fontId="115" fillId="45" borderId="53" applyNumberFormat="0" applyAlignment="0" applyProtection="0"/>
    <xf numFmtId="49" fontId="116" fillId="0" borderId="75" applyFill="0" applyProtection="0">
      <alignment vertical="center"/>
    </xf>
    <xf numFmtId="168" fontId="70" fillId="61" borderId="48" applyFont="0" applyFill="0" applyBorder="0" applyAlignment="0" applyProtection="0">
      <alignment horizontal="center"/>
    </xf>
    <xf numFmtId="10" fontId="70" fillId="57" borderId="48"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7" applyFont="0" applyFill="0" applyBorder="0" applyAlignment="0" applyProtection="0">
      <alignment horizontal="center"/>
    </xf>
    <xf numFmtId="9" fontId="117" fillId="57" borderId="0" applyNumberFormat="0" applyFill="0">
      <alignment horizontal="left"/>
    </xf>
    <xf numFmtId="0" fontId="50" fillId="0" borderId="58" applyNumberFormat="0" applyFill="0" applyAlignment="0"/>
    <xf numFmtId="9" fontId="79" fillId="0" borderId="78" applyNumberFormat="0" applyFill="0"/>
    <xf numFmtId="9" fontId="24" fillId="5" borderId="79" applyNumberFormat="0" applyAlignment="0"/>
    <xf numFmtId="0" fontId="60" fillId="48" borderId="80" applyNumberFormat="0" applyFont="0" applyBorder="0" applyAlignment="0" applyProtection="0"/>
    <xf numFmtId="216" fontId="96" fillId="52" borderId="63"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3" fontId="50" fillId="0" borderId="0" applyFill="0" applyBorder="0" applyProtection="0">
      <alignment horizontal="right" vertical="center"/>
    </xf>
    <xf numFmtId="196"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81" applyNumberFormat="0" applyFont="0" applyFill="0" applyProtection="0">
      <alignment horizontal="left"/>
    </xf>
    <xf numFmtId="0" fontId="53" fillId="45" borderId="53" applyNumberFormat="0" applyAlignment="0" applyProtection="0"/>
    <xf numFmtId="0" fontId="53" fillId="45" borderId="53" applyNumberFormat="0" applyAlignment="0" applyProtection="0"/>
    <xf numFmtId="4" fontId="45" fillId="48" borderId="53" applyNumberFormat="0" applyProtection="0">
      <alignment vertical="center"/>
    </xf>
    <xf numFmtId="4" fontId="119" fillId="48" borderId="53" applyNumberFormat="0" applyProtection="0">
      <alignment vertical="center"/>
    </xf>
    <xf numFmtId="4" fontId="45" fillId="48" borderId="53" applyNumberFormat="0" applyProtection="0">
      <alignment horizontal="left" vertical="center" indent="1"/>
    </xf>
    <xf numFmtId="4" fontId="45" fillId="48" borderId="53" applyNumberFormat="0" applyProtection="0">
      <alignment horizontal="left" vertical="center" indent="1"/>
    </xf>
    <xf numFmtId="0" fontId="2" fillId="54" borderId="53" applyNumberFormat="0" applyProtection="0">
      <alignment horizontal="left" vertical="center" indent="1"/>
    </xf>
    <xf numFmtId="4" fontId="45" fillId="63" borderId="53" applyNumberFormat="0" applyProtection="0">
      <alignment horizontal="right" vertical="center"/>
    </xf>
    <xf numFmtId="4" fontId="45" fillId="58" borderId="53" applyNumberFormat="0" applyProtection="0">
      <alignment horizontal="right" vertical="center"/>
    </xf>
    <xf numFmtId="4" fontId="45" fillId="64" borderId="53" applyNumberFormat="0" applyProtection="0">
      <alignment horizontal="right" vertical="center"/>
    </xf>
    <xf numFmtId="4" fontId="45" fillId="65" borderId="53" applyNumberFormat="0" applyProtection="0">
      <alignment horizontal="right" vertical="center"/>
    </xf>
    <xf numFmtId="4" fontId="45" fillId="66" borderId="53" applyNumberFormat="0" applyProtection="0">
      <alignment horizontal="right" vertical="center"/>
    </xf>
    <xf numFmtId="4" fontId="45" fillId="67" borderId="53" applyNumberFormat="0" applyProtection="0">
      <alignment horizontal="right" vertical="center"/>
    </xf>
    <xf numFmtId="4" fontId="45" fillId="68" borderId="53" applyNumberFormat="0" applyProtection="0">
      <alignment horizontal="right" vertical="center"/>
    </xf>
    <xf numFmtId="4" fontId="45" fillId="69" borderId="53" applyNumberFormat="0" applyProtection="0">
      <alignment horizontal="right" vertical="center"/>
    </xf>
    <xf numFmtId="4" fontId="45" fillId="70" borderId="53" applyNumberFormat="0" applyProtection="0">
      <alignment horizontal="right" vertical="center"/>
    </xf>
    <xf numFmtId="4" fontId="120" fillId="71" borderId="53" applyNumberFormat="0" applyProtection="0">
      <alignment horizontal="left" vertical="center" indent="1"/>
    </xf>
    <xf numFmtId="4" fontId="45" fillId="72" borderId="82" applyNumberFormat="0" applyProtection="0">
      <alignment horizontal="left" vertical="center" indent="1"/>
    </xf>
    <xf numFmtId="4" fontId="52" fillId="73" borderId="0" applyNumberFormat="0" applyProtection="0">
      <alignment horizontal="left" vertical="center" indent="1"/>
    </xf>
    <xf numFmtId="0" fontId="2" fillId="54" borderId="53" applyNumberFormat="0" applyProtection="0">
      <alignment horizontal="left" vertical="center" indent="1"/>
    </xf>
    <xf numFmtId="4" fontId="45" fillId="72" borderId="53" applyNumberFormat="0" applyProtection="0">
      <alignment horizontal="left" vertical="center" indent="1"/>
    </xf>
    <xf numFmtId="4" fontId="45" fillId="74" borderId="53" applyNumberFormat="0" applyProtection="0">
      <alignment horizontal="left" vertical="center" indent="1"/>
    </xf>
    <xf numFmtId="0" fontId="2" fillId="74" borderId="53" applyNumberFormat="0" applyProtection="0">
      <alignment horizontal="left" vertical="center" indent="1"/>
    </xf>
    <xf numFmtId="0" fontId="2" fillId="74" borderId="53" applyNumberFormat="0" applyProtection="0">
      <alignment horizontal="left" vertical="center" indent="1"/>
    </xf>
    <xf numFmtId="0" fontId="2" fillId="75" borderId="53" applyNumberFormat="0" applyProtection="0">
      <alignment horizontal="left" vertical="center" indent="1"/>
    </xf>
    <xf numFmtId="0" fontId="2" fillId="75" borderId="53" applyNumberFormat="0" applyProtection="0">
      <alignment horizontal="left" vertical="center" indent="1"/>
    </xf>
    <xf numFmtId="0" fontId="2" fillId="19" borderId="53" applyNumberFormat="0" applyProtection="0">
      <alignment horizontal="left" vertical="center" indent="1"/>
    </xf>
    <xf numFmtId="0" fontId="2" fillId="19" borderId="53" applyNumberFormat="0" applyProtection="0">
      <alignment horizontal="left" vertical="center" indent="1"/>
    </xf>
    <xf numFmtId="0" fontId="2" fillId="54" borderId="53" applyNumberFormat="0" applyProtection="0">
      <alignment horizontal="left" vertical="center" indent="1"/>
    </xf>
    <xf numFmtId="0" fontId="2" fillId="54" borderId="53" applyNumberFormat="0" applyProtection="0">
      <alignment horizontal="left" vertical="center" indent="1"/>
    </xf>
    <xf numFmtId="4" fontId="45" fillId="20" borderId="53" applyNumberFormat="0" applyProtection="0">
      <alignment vertical="center"/>
    </xf>
    <xf numFmtId="4" fontId="119" fillId="20" borderId="53" applyNumberFormat="0" applyProtection="0">
      <alignment vertical="center"/>
    </xf>
    <xf numFmtId="4" fontId="45" fillId="20" borderId="53" applyNumberFormat="0" applyProtection="0">
      <alignment horizontal="left" vertical="center" indent="1"/>
    </xf>
    <xf numFmtId="4" fontId="45" fillId="20" borderId="53" applyNumberFormat="0" applyProtection="0">
      <alignment horizontal="left" vertical="center" indent="1"/>
    </xf>
    <xf numFmtId="4" fontId="45" fillId="72" borderId="53" applyNumberFormat="0" applyProtection="0">
      <alignment horizontal="right" vertical="center"/>
    </xf>
    <xf numFmtId="4" fontId="119" fillId="72" borderId="53" applyNumberFormat="0" applyProtection="0">
      <alignment horizontal="right" vertical="center"/>
    </xf>
    <xf numFmtId="0" fontId="2" fillId="54" borderId="53" applyNumberFormat="0" applyProtection="0">
      <alignment horizontal="left" vertical="center" indent="1"/>
    </xf>
    <xf numFmtId="0" fontId="2" fillId="54" borderId="53" applyNumberFormat="0" applyProtection="0">
      <alignment horizontal="left" vertical="center" indent="1"/>
    </xf>
    <xf numFmtId="0" fontId="121" fillId="0" borderId="0"/>
    <xf numFmtId="4" fontId="122" fillId="72" borderId="53" applyNumberFormat="0" applyProtection="0">
      <alignment horizontal="right" vertical="center"/>
    </xf>
    <xf numFmtId="177"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77"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77"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7"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7"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7"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7"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7" fontId="2" fillId="0" borderId="0">
      <alignment horizontal="left" wrapText="1"/>
    </xf>
    <xf numFmtId="0" fontId="2" fillId="0" borderId="0"/>
    <xf numFmtId="0" fontId="2" fillId="0" borderId="0"/>
    <xf numFmtId="0" fontId="123" fillId="0" borderId="0"/>
    <xf numFmtId="0" fontId="123" fillId="0" borderId="0"/>
    <xf numFmtId="222" fontId="124"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222"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7" fontId="2" fillId="0" borderId="0"/>
    <xf numFmtId="177" fontId="45" fillId="0" borderId="0" applyNumberFormat="0" applyBorder="0" applyAlignment="0"/>
    <xf numFmtId="177" fontId="126" fillId="0" borderId="0" applyNumberFormat="0" applyBorder="0" applyAlignment="0"/>
    <xf numFmtId="38" fontId="25" fillId="0" borderId="83"/>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6" fontId="79" fillId="77" borderId="84" applyNumberFormat="0" applyFill="0" applyBorder="0" applyAlignment="0"/>
    <xf numFmtId="0" fontId="31" fillId="0" borderId="0" applyNumberFormat="0" applyFill="0" applyAlignment="0" applyProtection="0"/>
    <xf numFmtId="9" fontId="60" fillId="47" borderId="57" applyNumberFormat="0" applyFill="0" applyBorder="0" applyAlignment="0" applyProtection="0">
      <alignment horizontal="center"/>
    </xf>
    <xf numFmtId="49" fontId="127" fillId="0" borderId="75">
      <alignment vertical="center"/>
    </xf>
    <xf numFmtId="176" fontId="128" fillId="0" borderId="0" applyFont="0" applyFill="0" applyBorder="0" applyAlignment="0" applyProtection="0"/>
    <xf numFmtId="197" fontId="75" fillId="0" borderId="0" applyFont="0" applyFill="0" applyBorder="0" applyAlignment="0" applyProtection="0"/>
    <xf numFmtId="176" fontId="128" fillId="0" borderId="0" applyFont="0" applyFill="0" applyBorder="0" applyAlignment="0" applyProtection="0"/>
    <xf numFmtId="49" fontId="58" fillId="78" borderId="48"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0"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8" applyNumberFormat="0" applyFill="0" applyAlignment="0" applyProtection="0"/>
    <xf numFmtId="0" fontId="87" fillId="0" borderId="70" applyNumberFormat="0" applyFill="0" applyAlignment="0" applyProtection="0"/>
    <xf numFmtId="0" fontId="72" fillId="0" borderId="72" applyNumberFormat="0" applyFill="0" applyAlignment="0" applyProtection="0"/>
    <xf numFmtId="0" fontId="120" fillId="0" borderId="65" applyNumberFormat="0" applyFill="0" applyAlignment="0" applyProtection="0"/>
    <xf numFmtId="0" fontId="120" fillId="0" borderId="65" applyNumberFormat="0" applyFill="0" applyAlignment="0" applyProtection="0"/>
    <xf numFmtId="0" fontId="120" fillId="0" borderId="65" applyNumberFormat="0" applyFill="0" applyAlignment="0" applyProtection="0"/>
    <xf numFmtId="196" fontId="79" fillId="77" borderId="85" applyNumberFormat="0">
      <alignment horizontal="right"/>
    </xf>
    <xf numFmtId="3" fontId="104" fillId="0" borderId="0" applyFont="0" applyFill="0" applyBorder="0" applyAlignment="0" applyProtection="0">
      <alignment horizontal="left"/>
    </xf>
    <xf numFmtId="197" fontId="128" fillId="0" borderId="0" applyFont="0" applyFill="0" applyBorder="0" applyAlignment="0" applyProtection="0"/>
    <xf numFmtId="0" fontId="84" fillId="0" borderId="68" applyNumberFormat="0" applyFill="0" applyAlignment="0" applyProtection="0"/>
    <xf numFmtId="0" fontId="84" fillId="0" borderId="68" applyNumberFormat="0" applyFill="0" applyAlignment="0" applyProtection="0"/>
    <xf numFmtId="0" fontId="84" fillId="0" borderId="68" applyNumberFormat="0" applyFill="0" applyAlignment="0" applyProtection="0"/>
    <xf numFmtId="40" fontId="134" fillId="79" borderId="74" applyNumberFormat="0" applyProtection="0">
      <alignment horizontal="centerContinuous"/>
    </xf>
    <xf numFmtId="40" fontId="134" fillId="79" borderId="74" applyNumberFormat="0" applyProtection="0">
      <alignment horizontal="centerContinuous"/>
    </xf>
    <xf numFmtId="0" fontId="87" fillId="0" borderId="70" applyNumberFormat="0" applyFill="0" applyAlignment="0" applyProtection="0"/>
    <xf numFmtId="0" fontId="87" fillId="0" borderId="70" applyNumberFormat="0" applyFill="0" applyAlignment="0" applyProtection="0"/>
    <xf numFmtId="0" fontId="87" fillId="0" borderId="70" applyNumberFormat="0" applyFill="0" applyAlignment="0" applyProtection="0"/>
    <xf numFmtId="0" fontId="72" fillId="0" borderId="72" applyNumberFormat="0" applyFill="0" applyAlignment="0" applyProtection="0"/>
    <xf numFmtId="0" fontId="72" fillId="0" borderId="72" applyNumberFormat="0" applyFill="0" applyAlignment="0" applyProtection="0"/>
    <xf numFmtId="0" fontId="72" fillId="0" borderId="72"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4" applyNumberFormat="0" applyProtection="0">
      <alignment horizontal="centerContinuous"/>
    </xf>
    <xf numFmtId="40" fontId="134" fillId="79" borderId="74" applyNumberFormat="0" applyProtection="0">
      <alignment horizontal="centerContinuous"/>
    </xf>
    <xf numFmtId="40" fontId="134" fillId="79" borderId="74" applyNumberFormat="0" applyProtection="0">
      <alignment horizontal="centerContinuous"/>
    </xf>
    <xf numFmtId="40" fontId="134" fillId="79" borderId="74" applyNumberFormat="0" applyProtection="0">
      <alignment horizontal="centerContinuous"/>
    </xf>
    <xf numFmtId="40" fontId="134" fillId="79" borderId="74" applyNumberFormat="0" applyProtection="0">
      <alignment horizontal="centerContinuous"/>
    </xf>
    <xf numFmtId="209" fontId="69" fillId="52" borderId="63" applyNumberFormat="0" applyFont="0" applyFill="0" applyProtection="0">
      <alignment horizontal="left" vertical="center" wrapText="1"/>
    </xf>
    <xf numFmtId="0" fontId="64" fillId="0" borderId="61" applyNumberFormat="0" applyFill="0" applyAlignment="0" applyProtection="0"/>
    <xf numFmtId="0" fontId="64" fillId="0" borderId="61" applyNumberFormat="0" applyFill="0" applyAlignment="0" applyProtection="0"/>
    <xf numFmtId="0" fontId="64" fillId="0" borderId="61" applyNumberFormat="0" applyFill="0" applyAlignment="0" applyProtection="0"/>
    <xf numFmtId="198" fontId="2" fillId="19" borderId="0" applyBorder="0" applyAlignment="0"/>
    <xf numFmtId="37" fontId="2" fillId="19" borderId="52"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9" fontId="69" fillId="52" borderId="86" applyNumberFormat="0" applyFont="0" applyAlignment="0" applyProtection="0">
      <alignment horizontal="center" vertical="center" wrapText="1"/>
    </xf>
    <xf numFmtId="9" fontId="79" fillId="0" borderId="87" applyNumberFormat="0" applyFill="0">
      <alignment horizontal="left"/>
    </xf>
    <xf numFmtId="223" fontId="135" fillId="0" borderId="0"/>
    <xf numFmtId="9" fontId="70" fillId="57" borderId="48" applyNumberFormat="0" applyFont="0" applyFill="0" applyBorder="0" applyProtection="0">
      <alignment horizontal="center"/>
    </xf>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31" fillId="0" borderId="0" applyNumberFormat="0" applyFill="0" applyAlignment="0" applyProtection="0"/>
    <xf numFmtId="0" fontId="33" fillId="0" borderId="0" applyNumberFormat="0" applyFill="0" applyAlignment="0" applyProtection="0"/>
    <xf numFmtId="177"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77" fontId="138" fillId="0" borderId="0"/>
    <xf numFmtId="177" fontId="139" fillId="0" borderId="0"/>
    <xf numFmtId="165" fontId="2" fillId="0" borderId="0" applyFont="0" applyFill="0" applyBorder="0" applyAlignment="0" applyProtection="0"/>
    <xf numFmtId="224" fontId="140" fillId="0" borderId="0" applyFont="0" applyFill="0" applyBorder="0" applyAlignment="0" applyProtection="0"/>
    <xf numFmtId="225" fontId="140" fillId="0" borderId="0" applyFont="0" applyFill="0" applyBorder="0" applyAlignment="0" applyProtection="0"/>
    <xf numFmtId="177"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31">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0" fontId="8" fillId="3" borderId="3" xfId="0" applyNumberFormat="1" applyFont="1" applyFill="1" applyBorder="1" applyAlignment="1">
      <alignment horizontal="right" vertical="center"/>
    </xf>
    <xf numFmtId="170" fontId="8" fillId="4" borderId="4" xfId="0" applyNumberFormat="1" applyFont="1" applyFill="1" applyBorder="1" applyAlignment="1">
      <alignment horizontal="right" vertical="center"/>
    </xf>
    <xf numFmtId="170" fontId="8" fillId="3" borderId="5" xfId="0" applyNumberFormat="1" applyFont="1" applyFill="1" applyBorder="1" applyAlignment="1">
      <alignment horizontal="right" vertical="center"/>
    </xf>
    <xf numFmtId="170" fontId="8" fillId="3" borderId="7" xfId="0" applyNumberFormat="1" applyFont="1" applyFill="1" applyBorder="1" applyAlignment="1">
      <alignment horizontal="right" vertical="center"/>
    </xf>
    <xf numFmtId="170" fontId="8" fillId="4" borderId="8" xfId="0" applyNumberFormat="1" applyFont="1" applyFill="1" applyBorder="1" applyAlignment="1">
      <alignment horizontal="right" vertical="center"/>
    </xf>
    <xf numFmtId="170" fontId="8" fillId="3" borderId="9" xfId="0" applyNumberFormat="1" applyFont="1" applyFill="1" applyBorder="1" applyAlignment="1">
      <alignment horizontal="right" vertical="center"/>
    </xf>
    <xf numFmtId="170" fontId="8" fillId="3" borderId="11" xfId="0" applyNumberFormat="1" applyFont="1" applyFill="1" applyBorder="1" applyAlignment="1">
      <alignment horizontal="right" vertical="center"/>
    </xf>
    <xf numFmtId="170" fontId="8" fillId="4" borderId="12" xfId="0" applyNumberFormat="1" applyFont="1" applyFill="1" applyBorder="1" applyAlignment="1">
      <alignment horizontal="right" vertical="center"/>
    </xf>
    <xf numFmtId="170" fontId="8" fillId="3" borderId="13" xfId="0" applyNumberFormat="1" applyFont="1" applyFill="1" applyBorder="1" applyAlignment="1">
      <alignment horizontal="right" vertical="center"/>
    </xf>
    <xf numFmtId="170" fontId="11" fillId="3" borderId="7" xfId="0" applyNumberFormat="1" applyFont="1" applyFill="1" applyBorder="1" applyAlignment="1">
      <alignment horizontal="right" vertical="center"/>
    </xf>
    <xf numFmtId="170" fontId="11" fillId="4" borderId="8" xfId="0" applyNumberFormat="1" applyFont="1" applyFill="1" applyBorder="1" applyAlignment="1">
      <alignment horizontal="right" vertical="center"/>
    </xf>
    <xf numFmtId="170" fontId="11" fillId="3" borderId="9" xfId="0" applyNumberFormat="1" applyFont="1" applyFill="1" applyBorder="1" applyAlignment="1">
      <alignment horizontal="right" vertical="center"/>
    </xf>
    <xf numFmtId="170" fontId="11" fillId="3" borderId="11" xfId="0" applyNumberFormat="1" applyFont="1" applyFill="1" applyBorder="1" applyAlignment="1">
      <alignment horizontal="right" vertical="center"/>
    </xf>
    <xf numFmtId="170" fontId="11" fillId="4" borderId="12" xfId="0" applyNumberFormat="1" applyFont="1" applyFill="1" applyBorder="1" applyAlignment="1">
      <alignment horizontal="right" vertical="center"/>
    </xf>
    <xf numFmtId="170" fontId="11" fillId="3" borderId="13" xfId="0" applyNumberFormat="1" applyFont="1" applyFill="1" applyBorder="1" applyAlignment="1">
      <alignment horizontal="right" vertical="center"/>
    </xf>
    <xf numFmtId="170" fontId="11" fillId="2" borderId="11" xfId="0" applyNumberFormat="1" applyFont="1" applyFill="1" applyBorder="1" applyAlignment="1">
      <alignment horizontal="right" vertical="center"/>
    </xf>
    <xf numFmtId="170" fontId="11" fillId="2" borderId="12" xfId="0" applyNumberFormat="1" applyFont="1" applyFill="1" applyBorder="1" applyAlignment="1">
      <alignment horizontal="right" vertical="center"/>
    </xf>
    <xf numFmtId="170" fontId="11" fillId="2" borderId="13" xfId="0" applyNumberFormat="1" applyFont="1" applyFill="1" applyBorder="1" applyAlignment="1">
      <alignment horizontal="right" vertical="center"/>
    </xf>
    <xf numFmtId="170" fontId="11" fillId="2" borderId="7" xfId="0" applyNumberFormat="1" applyFont="1" applyFill="1" applyBorder="1" applyAlignment="1">
      <alignment horizontal="right" vertical="center"/>
    </xf>
    <xf numFmtId="170" fontId="11" fillId="2" borderId="8" xfId="0" applyNumberFormat="1" applyFont="1" applyFill="1" applyBorder="1" applyAlignment="1">
      <alignment horizontal="right" vertical="center"/>
    </xf>
    <xf numFmtId="170" fontId="11" fillId="2" borderId="9" xfId="0" applyNumberFormat="1" applyFont="1" applyFill="1" applyBorder="1" applyAlignment="1">
      <alignment horizontal="right" vertical="center"/>
    </xf>
    <xf numFmtId="10" fontId="11" fillId="2" borderId="17"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0"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0" fontId="8" fillId="4" borderId="20" xfId="0" applyFont="1" applyFill="1" applyBorder="1" applyAlignment="1">
      <alignment vertical="center"/>
    </xf>
    <xf numFmtId="171" fontId="8" fillId="3" borderId="5" xfId="0" applyNumberFormat="1" applyFont="1" applyFill="1" applyBorder="1" applyAlignment="1">
      <alignment horizontal="right" vertical="center"/>
    </xf>
    <xf numFmtId="171" fontId="8" fillId="5" borderId="5" xfId="0" applyNumberFormat="1" applyFont="1" applyFill="1" applyBorder="1" applyAlignment="1">
      <alignment horizontal="right" vertical="center"/>
    </xf>
    <xf numFmtId="171" fontId="8" fillId="5" borderId="21" xfId="0" applyNumberFormat="1" applyFont="1" applyFill="1" applyBorder="1" applyAlignment="1">
      <alignment horizontal="right" vertical="center"/>
    </xf>
    <xf numFmtId="171" fontId="8" fillId="3" borderId="13" xfId="0" applyNumberFormat="1" applyFont="1" applyFill="1" applyBorder="1" applyAlignment="1">
      <alignment horizontal="right" vertical="center"/>
    </xf>
    <xf numFmtId="171" fontId="8" fillId="5" borderId="13" xfId="0" applyNumberFormat="1" applyFont="1" applyFill="1" applyBorder="1" applyAlignment="1">
      <alignment horizontal="right" vertical="center"/>
    </xf>
    <xf numFmtId="171" fontId="8" fillId="3" borderId="9" xfId="0" applyNumberFormat="1" applyFont="1" applyFill="1" applyBorder="1" applyAlignment="1">
      <alignment horizontal="right" vertical="center"/>
    </xf>
    <xf numFmtId="171" fontId="8" fillId="5" borderId="9" xfId="0" applyNumberFormat="1" applyFont="1" applyFill="1" applyBorder="1" applyAlignment="1">
      <alignment horizontal="right" vertical="center"/>
    </xf>
    <xf numFmtId="171" fontId="11" fillId="3" borderId="13" xfId="0" applyNumberFormat="1" applyFont="1" applyFill="1" applyBorder="1" applyAlignment="1">
      <alignment horizontal="right" vertical="center"/>
    </xf>
    <xf numFmtId="171" fontId="11" fillId="5" borderId="13" xfId="0" applyNumberFormat="1" applyFont="1" applyFill="1" applyBorder="1" applyAlignment="1">
      <alignment horizontal="right" vertical="center"/>
    </xf>
    <xf numFmtId="171" fontId="8" fillId="3" borderId="22" xfId="0" applyNumberFormat="1" applyFont="1" applyFill="1" applyBorder="1" applyAlignment="1">
      <alignment horizontal="right" vertical="center"/>
    </xf>
    <xf numFmtId="171" fontId="8" fillId="5" borderId="22" xfId="0" applyNumberFormat="1" applyFont="1" applyFill="1" applyBorder="1" applyAlignment="1">
      <alignment horizontal="right" vertical="center"/>
    </xf>
    <xf numFmtId="171" fontId="11" fillId="2" borderId="13" xfId="0" applyNumberFormat="1" applyFont="1" applyFill="1" applyBorder="1" applyAlignment="1">
      <alignment horizontal="right" vertical="center"/>
    </xf>
    <xf numFmtId="171" fontId="11" fillId="4" borderId="4"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1" fontId="8" fillId="4" borderId="8"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1" fontId="11" fillId="4" borderId="12" xfId="0" applyNumberFormat="1" applyFont="1" applyFill="1" applyBorder="1" applyAlignment="1">
      <alignment horizontal="right" vertical="center"/>
    </xf>
    <xf numFmtId="0" fontId="8" fillId="4" borderId="23" xfId="0" applyFont="1" applyFill="1" applyBorder="1" applyAlignment="1">
      <alignment horizontal="left" vertical="center" indent="2"/>
    </xf>
    <xf numFmtId="171" fontId="8" fillId="3" borderId="25" xfId="0" applyNumberFormat="1" applyFont="1" applyFill="1" applyBorder="1" applyAlignment="1">
      <alignment horizontal="right" vertical="center"/>
    </xf>
    <xf numFmtId="171" fontId="11" fillId="2" borderId="12" xfId="0" applyNumberFormat="1" applyFont="1" applyFill="1" applyBorder="1" applyAlignment="1">
      <alignment horizontal="right" vertical="center"/>
    </xf>
    <xf numFmtId="170" fontId="11" fillId="3" borderId="3" xfId="0" applyNumberFormat="1" applyFont="1" applyFill="1" applyBorder="1" applyAlignment="1">
      <alignment horizontal="right" vertical="center"/>
    </xf>
    <xf numFmtId="170" fontId="11" fillId="4" borderId="4" xfId="0" applyNumberFormat="1" applyFont="1" applyFill="1" applyBorder="1" applyAlignment="1">
      <alignment horizontal="right" vertical="center"/>
    </xf>
    <xf numFmtId="170" fontId="11" fillId="3" borderId="5" xfId="0" applyNumberFormat="1" applyFont="1" applyFill="1" applyBorder="1" applyAlignment="1">
      <alignment horizontal="right" vertical="center"/>
    </xf>
    <xf numFmtId="168" fontId="8" fillId="3" borderId="3" xfId="1" applyNumberFormat="1" applyFont="1" applyFill="1" applyBorder="1" applyAlignment="1">
      <alignment horizontal="right" vertical="center"/>
    </xf>
    <xf numFmtId="168" fontId="8" fillId="4" borderId="4" xfId="1" applyNumberFormat="1" applyFont="1" applyFill="1" applyBorder="1" applyAlignment="1">
      <alignment horizontal="right" vertical="center"/>
    </xf>
    <xf numFmtId="168"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1" fontId="8" fillId="5" borderId="25" xfId="0" applyNumberFormat="1" applyFont="1" applyFill="1" applyBorder="1" applyAlignment="1">
      <alignment horizontal="right" vertical="center"/>
    </xf>
    <xf numFmtId="0" fontId="12" fillId="0" borderId="0" xfId="0" applyFont="1"/>
    <xf numFmtId="0" fontId="0" fillId="0" borderId="24" xfId="0" applyBorder="1"/>
    <xf numFmtId="172" fontId="13" fillId="0" borderId="0" xfId="0" applyNumberFormat="1" applyFont="1" applyFill="1" applyAlignment="1">
      <alignment horizontal="center"/>
    </xf>
    <xf numFmtId="170" fontId="12" fillId="0" borderId="0" xfId="0" applyNumberFormat="1" applyFont="1"/>
    <xf numFmtId="0" fontId="14" fillId="0" borderId="27"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7" xfId="0" applyFont="1" applyFill="1" applyBorder="1" applyAlignment="1"/>
    <xf numFmtId="0" fontId="0" fillId="5" borderId="0" xfId="0" applyFill="1"/>
    <xf numFmtId="14" fontId="6" fillId="0" borderId="0" xfId="0" applyNumberFormat="1" applyFont="1"/>
    <xf numFmtId="173" fontId="8" fillId="3" borderId="3" xfId="1" applyNumberFormat="1" applyFont="1" applyFill="1" applyBorder="1" applyAlignment="1">
      <alignment horizontal="right" vertical="center"/>
    </xf>
    <xf numFmtId="173" fontId="8" fillId="4" borderId="4" xfId="1" applyNumberFormat="1" applyFont="1" applyFill="1" applyBorder="1" applyAlignment="1">
      <alignment horizontal="right" vertical="center"/>
    </xf>
    <xf numFmtId="173"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32" xfId="0" applyNumberFormat="1" applyFont="1" applyFill="1" applyBorder="1" applyAlignment="1">
      <alignment horizontal="center" vertical="center"/>
    </xf>
    <xf numFmtId="0" fontId="0" fillId="0" borderId="31" xfId="0" applyBorder="1"/>
    <xf numFmtId="174" fontId="8" fillId="3" borderId="3" xfId="1" applyNumberFormat="1" applyFont="1" applyFill="1" applyBorder="1" applyAlignment="1">
      <alignment horizontal="right" vertical="center"/>
    </xf>
    <xf numFmtId="174"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3" xfId="1" applyNumberFormat="1" applyFont="1" applyFill="1" applyBorder="1" applyAlignment="1">
      <alignment horizontal="right" vertical="center"/>
    </xf>
    <xf numFmtId="43" fontId="8" fillId="5" borderId="37" xfId="6" applyFont="1" applyFill="1" applyBorder="1" applyAlignment="1">
      <alignment horizontal="right" vertical="center"/>
    </xf>
    <xf numFmtId="3" fontId="8" fillId="0" borderId="32" xfId="1" applyNumberFormat="1" applyFont="1" applyFill="1" applyBorder="1" applyAlignment="1">
      <alignment horizontal="right" vertical="center"/>
    </xf>
    <xf numFmtId="3" fontId="8" fillId="0" borderId="34" xfId="1" applyNumberFormat="1" applyFont="1" applyFill="1" applyBorder="1" applyAlignment="1">
      <alignment horizontal="right" vertical="center"/>
    </xf>
    <xf numFmtId="0" fontId="0" fillId="0" borderId="0" xfId="0" applyBorder="1"/>
    <xf numFmtId="0" fontId="12" fillId="0" borderId="35" xfId="0" applyFont="1" applyBorder="1"/>
    <xf numFmtId="175" fontId="8" fillId="0" borderId="34"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32" xfId="1" applyNumberFormat="1" applyFont="1" applyFill="1" applyBorder="1" applyAlignment="1">
      <alignment horizontal="right" vertical="center"/>
    </xf>
    <xf numFmtId="2" fontId="8" fillId="0" borderId="34" xfId="1" applyNumberFormat="1" applyFont="1" applyFill="1" applyBorder="1" applyAlignment="1">
      <alignment horizontal="right" vertical="center"/>
    </xf>
    <xf numFmtId="170" fontId="8" fillId="3" borderId="4" xfId="0" applyNumberFormat="1" applyFont="1" applyFill="1" applyBorder="1" applyAlignment="1">
      <alignment horizontal="right" vertical="center"/>
    </xf>
    <xf numFmtId="170" fontId="11" fillId="3" borderId="4" xfId="0" applyNumberFormat="1" applyFont="1" applyFill="1" applyBorder="1" applyAlignment="1">
      <alignment horizontal="right" vertical="center"/>
    </xf>
    <xf numFmtId="168" fontId="8" fillId="3" borderId="4" xfId="1" applyNumberFormat="1" applyFont="1" applyFill="1" applyBorder="1" applyAlignment="1">
      <alignment horizontal="right" vertical="center"/>
    </xf>
    <xf numFmtId="10" fontId="8" fillId="3" borderId="4" xfId="1" applyNumberFormat="1" applyFont="1" applyFill="1" applyBorder="1" applyAlignment="1">
      <alignment horizontal="right" vertical="center"/>
    </xf>
    <xf numFmtId="173" fontId="8" fillId="3" borderId="4" xfId="1" applyNumberFormat="1" applyFont="1" applyFill="1" applyBorder="1" applyAlignment="1">
      <alignment horizontal="right" vertical="center"/>
    </xf>
    <xf numFmtId="10" fontId="11" fillId="2" borderId="38" xfId="0" quotePrefix="1" applyNumberFormat="1" applyFont="1" applyFill="1" applyBorder="1" applyAlignment="1">
      <alignment horizontal="center" vertical="center" wrapText="1"/>
    </xf>
    <xf numFmtId="10" fontId="11" fillId="2" borderId="39" xfId="0" applyNumberFormat="1" applyFont="1" applyFill="1" applyBorder="1" applyAlignment="1">
      <alignment horizontal="center" vertical="center"/>
    </xf>
    <xf numFmtId="171"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0" fontId="8" fillId="0" borderId="0" xfId="0" applyNumberFormat="1" applyFont="1" applyFill="1" applyBorder="1" applyAlignment="1">
      <alignment horizontal="right" vertical="center"/>
    </xf>
    <xf numFmtId="170" fontId="11" fillId="0" borderId="0" xfId="0" applyNumberFormat="1" applyFont="1" applyFill="1" applyBorder="1" applyAlignment="1">
      <alignment horizontal="right" vertical="center"/>
    </xf>
    <xf numFmtId="0" fontId="23" fillId="0" borderId="0" xfId="0" applyFont="1" applyFill="1" applyBorder="1"/>
    <xf numFmtId="168"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3" fontId="8" fillId="0" borderId="0" xfId="1" applyNumberFormat="1" applyFont="1" applyFill="1" applyBorder="1" applyAlignment="1">
      <alignment horizontal="right" vertical="center"/>
    </xf>
    <xf numFmtId="0" fontId="23" fillId="0" borderId="0" xfId="0" quotePrefix="1" applyFont="1" applyFill="1" applyBorder="1"/>
    <xf numFmtId="171" fontId="8" fillId="0" borderId="0" xfId="0" applyNumberFormat="1" applyFont="1" applyFill="1" applyBorder="1" applyAlignment="1">
      <alignment horizontal="right" vertical="center"/>
    </xf>
    <xf numFmtId="10" fontId="11" fillId="2" borderId="40" xfId="0" applyNumberFormat="1" applyFont="1" applyFill="1" applyBorder="1" applyAlignment="1">
      <alignment horizontal="center" vertical="center"/>
    </xf>
    <xf numFmtId="170" fontId="8" fillId="3" borderId="8" xfId="0" applyNumberFormat="1" applyFont="1" applyFill="1" applyBorder="1" applyAlignment="1">
      <alignment horizontal="right" vertical="center"/>
    </xf>
    <xf numFmtId="170" fontId="8" fillId="3" borderId="12" xfId="0" applyNumberFormat="1" applyFont="1" applyFill="1" applyBorder="1" applyAlignment="1">
      <alignment horizontal="right" vertical="center"/>
    </xf>
    <xf numFmtId="170" fontId="11" fillId="3" borderId="8" xfId="0" applyNumberFormat="1" applyFont="1" applyFill="1" applyBorder="1" applyAlignment="1">
      <alignment horizontal="right" vertical="center"/>
    </xf>
    <xf numFmtId="170" fontId="11" fillId="3" borderId="12" xfId="0" applyNumberFormat="1" applyFont="1" applyFill="1" applyBorder="1" applyAlignment="1">
      <alignment horizontal="right" vertical="center"/>
    </xf>
    <xf numFmtId="0" fontId="0" fillId="0" borderId="0" xfId="0" applyFill="1" applyBorder="1"/>
    <xf numFmtId="171" fontId="8" fillId="3" borderId="12" xfId="0" applyNumberFormat="1" applyFont="1" applyFill="1" applyBorder="1" applyAlignment="1">
      <alignment horizontal="right" vertical="center"/>
    </xf>
    <xf numFmtId="0" fontId="10" fillId="0" borderId="0" xfId="0" applyFont="1" applyFill="1" applyBorder="1" applyAlignment="1"/>
    <xf numFmtId="174" fontId="8" fillId="0" borderId="0" xfId="1" applyNumberFormat="1" applyFont="1" applyFill="1" applyBorder="1" applyAlignment="1">
      <alignment horizontal="right" vertical="center"/>
    </xf>
    <xf numFmtId="0" fontId="6" fillId="0" borderId="0" xfId="0" applyFont="1" applyFill="1" applyBorder="1"/>
    <xf numFmtId="171" fontId="8" fillId="3" borderId="24" xfId="0" applyNumberFormat="1" applyFont="1" applyFill="1" applyBorder="1" applyAlignment="1">
      <alignment horizontal="right" vertical="center"/>
    </xf>
    <xf numFmtId="171" fontId="11" fillId="3" borderId="12" xfId="0" applyNumberFormat="1" applyFont="1" applyFill="1" applyBorder="1" applyAlignment="1">
      <alignment horizontal="right" vertical="center"/>
    </xf>
    <xf numFmtId="171" fontId="8" fillId="3" borderId="8" xfId="0" applyNumberFormat="1" applyFont="1" applyFill="1" applyBorder="1" applyAlignment="1">
      <alignment horizontal="right" vertical="center"/>
    </xf>
    <xf numFmtId="171" fontId="8" fillId="3" borderId="42" xfId="0" applyNumberFormat="1" applyFont="1" applyFill="1" applyBorder="1" applyAlignment="1">
      <alignment horizontal="right" vertical="center"/>
    </xf>
    <xf numFmtId="171" fontId="11" fillId="3" borderId="4" xfId="0" applyNumberFormat="1" applyFont="1" applyFill="1" applyBorder="1" applyAlignment="1">
      <alignment horizontal="right" vertical="center"/>
    </xf>
    <xf numFmtId="171" fontId="11" fillId="0" borderId="0" xfId="0" applyNumberFormat="1" applyFont="1" applyFill="1" applyBorder="1" applyAlignment="1">
      <alignment horizontal="right" vertical="center"/>
    </xf>
    <xf numFmtId="170" fontId="8" fillId="5" borderId="4" xfId="0" applyNumberFormat="1" applyFont="1" applyFill="1" applyBorder="1" applyAlignment="1">
      <alignment horizontal="right" vertical="center"/>
    </xf>
    <xf numFmtId="170" fontId="11" fillId="5" borderId="4" xfId="0" applyNumberFormat="1" applyFont="1" applyFill="1" applyBorder="1" applyAlignment="1">
      <alignment horizontal="right" vertical="center"/>
    </xf>
    <xf numFmtId="168" fontId="8" fillId="5" borderId="4" xfId="1" applyNumberFormat="1" applyFont="1" applyFill="1" applyBorder="1" applyAlignment="1">
      <alignment horizontal="right" vertical="center"/>
    </xf>
    <xf numFmtId="10" fontId="8" fillId="5" borderId="4" xfId="1" applyNumberFormat="1" applyFont="1" applyFill="1" applyBorder="1" applyAlignment="1">
      <alignment horizontal="right" vertical="center"/>
    </xf>
    <xf numFmtId="173" fontId="8" fillId="5" borderId="4" xfId="1" applyNumberFormat="1" applyFont="1" applyFill="1" applyBorder="1" applyAlignment="1">
      <alignment horizontal="right" vertical="center"/>
    </xf>
    <xf numFmtId="170" fontId="8" fillId="5" borderId="3" xfId="0" applyNumberFormat="1" applyFont="1" applyFill="1" applyBorder="1" applyAlignment="1">
      <alignment horizontal="right" vertical="center"/>
    </xf>
    <xf numFmtId="170" fontId="8" fillId="5" borderId="7" xfId="0" applyNumberFormat="1" applyFont="1" applyFill="1" applyBorder="1" applyAlignment="1">
      <alignment horizontal="right" vertical="center"/>
    </xf>
    <xf numFmtId="170" fontId="8" fillId="5" borderId="11" xfId="0" applyNumberFormat="1" applyFont="1" applyFill="1" applyBorder="1" applyAlignment="1">
      <alignment horizontal="right" vertical="center"/>
    </xf>
    <xf numFmtId="170" fontId="11" fillId="5" borderId="7" xfId="0" applyNumberFormat="1" applyFont="1" applyFill="1" applyBorder="1" applyAlignment="1">
      <alignment horizontal="right" vertical="center"/>
    </xf>
    <xf numFmtId="170" fontId="11" fillId="5" borderId="11" xfId="0" applyNumberFormat="1" applyFont="1" applyFill="1" applyBorder="1" applyAlignment="1">
      <alignment horizontal="right" vertical="center"/>
    </xf>
    <xf numFmtId="173" fontId="8" fillId="5" borderId="3" xfId="1" applyNumberFormat="1" applyFont="1" applyFill="1" applyBorder="1" applyAlignment="1">
      <alignment horizontal="right" vertical="center"/>
    </xf>
    <xf numFmtId="2" fontId="8" fillId="5" borderId="33" xfId="1" applyNumberFormat="1" applyFont="1" applyFill="1" applyBorder="1" applyAlignment="1">
      <alignment horizontal="right" vertical="center"/>
    </xf>
    <xf numFmtId="2" fontId="8" fillId="5" borderId="34" xfId="1" applyNumberFormat="1" applyFont="1" applyFill="1" applyBorder="1" applyAlignment="1">
      <alignment horizontal="right" vertical="center"/>
    </xf>
    <xf numFmtId="2" fontId="8" fillId="5" borderId="32" xfId="1" applyNumberFormat="1" applyFont="1" applyFill="1" applyBorder="1" applyAlignment="1">
      <alignment horizontal="right" vertical="center"/>
    </xf>
    <xf numFmtId="3" fontId="8" fillId="5" borderId="32" xfId="1" applyNumberFormat="1" applyFont="1" applyFill="1" applyBorder="1" applyAlignment="1">
      <alignment horizontal="right" vertical="center"/>
    </xf>
    <xf numFmtId="3" fontId="8" fillId="5" borderId="34" xfId="1" applyNumberFormat="1" applyFont="1" applyFill="1" applyBorder="1" applyAlignment="1">
      <alignment horizontal="right" vertical="center"/>
    </xf>
    <xf numFmtId="175" fontId="8" fillId="5" borderId="34" xfId="1" applyNumberFormat="1" applyFont="1" applyFill="1" applyBorder="1" applyAlignment="1">
      <alignment horizontal="right" vertical="center"/>
    </xf>
    <xf numFmtId="170" fontId="8" fillId="5" borderId="5" xfId="0" applyNumberFormat="1" applyFont="1" applyFill="1" applyBorder="1" applyAlignment="1">
      <alignment horizontal="right" vertical="center"/>
    </xf>
    <xf numFmtId="170" fontId="11" fillId="5" borderId="5" xfId="0" applyNumberFormat="1" applyFont="1" applyFill="1" applyBorder="1" applyAlignment="1">
      <alignment horizontal="right" vertical="center"/>
    </xf>
    <xf numFmtId="168"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3" fontId="8" fillId="5" borderId="5" xfId="1" applyNumberFormat="1" applyFont="1" applyFill="1" applyBorder="1" applyAlignment="1">
      <alignment horizontal="right" vertical="center"/>
    </xf>
    <xf numFmtId="168" fontId="8" fillId="5" borderId="3" xfId="1" applyNumberFormat="1" applyFont="1" applyFill="1" applyBorder="1" applyAlignment="1">
      <alignment horizontal="right" vertical="center"/>
    </xf>
    <xf numFmtId="174" fontId="8" fillId="5" borderId="3" xfId="1"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170" fontId="11" fillId="5" borderId="3" xfId="0" applyNumberFormat="1" applyFont="1" applyFill="1" applyBorder="1" applyAlignment="1">
      <alignment horizontal="right" vertical="center"/>
    </xf>
    <xf numFmtId="0" fontId="0" fillId="0" borderId="0" xfId="0" applyFont="1"/>
    <xf numFmtId="170" fontId="142" fillId="0" borderId="0" xfId="0" applyNumberFormat="1" applyFont="1"/>
    <xf numFmtId="0" fontId="141" fillId="0" borderId="0" xfId="0" applyFont="1"/>
    <xf numFmtId="2" fontId="8" fillId="0" borderId="41" xfId="1" applyNumberFormat="1" applyFont="1" applyFill="1" applyBorder="1" applyAlignment="1">
      <alignment horizontal="right" vertical="center"/>
    </xf>
    <xf numFmtId="2" fontId="8" fillId="5" borderId="41"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90"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4" xfId="0" quotePrefix="1" applyNumberFormat="1" applyFont="1" applyFill="1" applyBorder="1" applyAlignment="1">
      <alignment horizontal="center" vertical="center" wrapText="1"/>
    </xf>
    <xf numFmtId="175" fontId="0" fillId="0" borderId="0" xfId="0" applyNumberFormat="1"/>
    <xf numFmtId="226" fontId="145"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3" borderId="5"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3" borderId="4"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41" xfId="1" applyNumberFormat="1" applyFont="1" applyFill="1" applyBorder="1" applyAlignment="1">
      <alignment horizontal="right" vertical="center"/>
    </xf>
    <xf numFmtId="227" fontId="11" fillId="2" borderId="39" xfId="6" quotePrefix="1" applyNumberFormat="1" applyFont="1" applyFill="1" applyBorder="1" applyAlignment="1">
      <alignment horizontal="center" vertical="center"/>
    </xf>
    <xf numFmtId="227" fontId="11" fillId="2" borderId="95" xfId="6" quotePrefix="1" applyNumberFormat="1" applyFont="1" applyFill="1" applyBorder="1" applyAlignment="1">
      <alignment horizontal="center" vertical="center"/>
    </xf>
    <xf numFmtId="10" fontId="11" fillId="2" borderId="95" xfId="0" applyNumberFormat="1" applyFont="1" applyFill="1" applyBorder="1" applyAlignment="1">
      <alignment horizontal="center" vertical="center"/>
    </xf>
    <xf numFmtId="2" fontId="8" fillId="5" borderId="94" xfId="1" applyNumberFormat="1" applyFont="1" applyFill="1" applyBorder="1" applyAlignment="1">
      <alignment horizontal="right" vertical="center"/>
    </xf>
    <xf numFmtId="2" fontId="8" fillId="5" borderId="37" xfId="1" applyNumberFormat="1" applyFont="1" applyFill="1" applyBorder="1" applyAlignment="1">
      <alignment horizontal="right" vertical="center"/>
    </xf>
    <xf numFmtId="43" fontId="8" fillId="5" borderId="96" xfId="6" applyFont="1" applyFill="1" applyBorder="1" applyAlignment="1">
      <alignment horizontal="right" vertical="center"/>
    </xf>
    <xf numFmtId="2" fontId="8" fillId="5" borderId="95" xfId="1" applyNumberFormat="1" applyFont="1" applyFill="1" applyBorder="1" applyAlignment="1">
      <alignment horizontal="right" vertical="center"/>
    </xf>
    <xf numFmtId="3" fontId="8" fillId="5" borderId="95" xfId="1" applyNumberFormat="1" applyFont="1" applyFill="1" applyBorder="1" applyAlignment="1">
      <alignment horizontal="right" vertical="center"/>
    </xf>
    <xf numFmtId="3" fontId="8" fillId="5" borderId="37" xfId="1" applyNumberFormat="1" applyFont="1" applyFill="1" applyBorder="1" applyAlignment="1">
      <alignment horizontal="right" vertical="center"/>
    </xf>
    <xf numFmtId="175" fontId="8" fillId="5" borderId="37" xfId="1" applyNumberFormat="1" applyFont="1" applyFill="1" applyBorder="1" applyAlignment="1">
      <alignment horizontal="right" vertical="center"/>
    </xf>
    <xf numFmtId="0" fontId="147" fillId="4" borderId="0" xfId="0" applyFont="1" applyFill="1" applyBorder="1" applyAlignment="1">
      <alignment vertical="center"/>
    </xf>
    <xf numFmtId="0" fontId="11" fillId="2" borderId="14" xfId="0" quotePrefix="1" applyNumberFormat="1" applyFont="1" applyFill="1" applyBorder="1" applyAlignment="1">
      <alignment horizontal="center" vertical="center" wrapText="1"/>
    </xf>
    <xf numFmtId="0" fontId="11" fillId="2" borderId="14" xfId="0" quotePrefix="1" applyNumberFormat="1" applyFont="1" applyFill="1" applyBorder="1" applyAlignment="1">
      <alignment horizontal="center" vertical="center" wrapText="1"/>
    </xf>
    <xf numFmtId="0" fontId="149" fillId="0" borderId="0" xfId="0" applyFont="1"/>
    <xf numFmtId="0" fontId="11" fillId="2" borderId="0" xfId="0" applyFont="1" applyFill="1" applyAlignment="1"/>
    <xf numFmtId="10" fontId="11" fillId="2" borderId="97" xfId="0" applyNumberFormat="1" applyFont="1" applyFill="1" applyBorder="1" applyAlignment="1">
      <alignment horizontal="center" vertical="center"/>
    </xf>
    <xf numFmtId="0" fontId="6" fillId="0" borderId="91" xfId="0" applyFont="1" applyBorder="1"/>
    <xf numFmtId="0" fontId="6" fillId="0" borderId="0" xfId="0" applyFont="1" applyAlignment="1">
      <alignment horizontal="left" indent="1"/>
    </xf>
    <xf numFmtId="0" fontId="5" fillId="0" borderId="91" xfId="0" applyFont="1" applyBorder="1"/>
    <xf numFmtId="0" fontId="148" fillId="0" borderId="0" xfId="0" applyFont="1"/>
    <xf numFmtId="227" fontId="0" fillId="0" borderId="0" xfId="6" applyNumberFormat="1" applyFont="1"/>
    <xf numFmtId="43" fontId="145"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1" fontId="3" fillId="0" borderId="0" xfId="0" applyNumberFormat="1" applyFont="1"/>
    <xf numFmtId="0" fontId="0" fillId="0" borderId="98" xfId="0" applyBorder="1"/>
    <xf numFmtId="227" fontId="6" fillId="0" borderId="91" xfId="6" applyNumberFormat="1" applyFont="1" applyBorder="1"/>
    <xf numFmtId="227" fontId="6" fillId="0" borderId="0" xfId="6" applyNumberFormat="1" applyFont="1"/>
    <xf numFmtId="227" fontId="5" fillId="0" borderId="91" xfId="6" applyNumberFormat="1" applyFont="1" applyBorder="1"/>
    <xf numFmtId="227" fontId="5" fillId="0" borderId="0" xfId="6" applyNumberFormat="1" applyFont="1"/>
    <xf numFmtId="170" fontId="11" fillId="3" borderId="102" xfId="0" applyNumberFormat="1" applyFont="1" applyFill="1" applyBorder="1" applyAlignment="1">
      <alignment horizontal="right" vertical="center"/>
    </xf>
    <xf numFmtId="170" fontId="11" fillId="4" borderId="102" xfId="0" applyNumberFormat="1" applyFont="1" applyFill="1" applyBorder="1" applyAlignment="1">
      <alignment horizontal="right" vertical="center"/>
    </xf>
    <xf numFmtId="170" fontId="11" fillId="3" borderId="103" xfId="0" applyNumberFormat="1" applyFont="1" applyFill="1" applyBorder="1" applyAlignment="1">
      <alignment horizontal="right" vertical="center"/>
    </xf>
    <xf numFmtId="170" fontId="11" fillId="3" borderId="100" xfId="0" applyNumberFormat="1" applyFont="1" applyFill="1" applyBorder="1" applyAlignment="1">
      <alignment horizontal="right" vertical="center"/>
    </xf>
    <xf numFmtId="170" fontId="11" fillId="4" borderId="100" xfId="0" applyNumberFormat="1" applyFont="1" applyFill="1" applyBorder="1" applyAlignment="1">
      <alignment horizontal="right" vertical="center"/>
    </xf>
    <xf numFmtId="170" fontId="11" fillId="3" borderId="101" xfId="0" applyNumberFormat="1" applyFont="1" applyFill="1" applyBorder="1" applyAlignment="1">
      <alignment horizontal="right" vertical="center"/>
    </xf>
    <xf numFmtId="170" fontId="8" fillId="3" borderId="104" xfId="0" applyNumberFormat="1" applyFont="1" applyFill="1" applyBorder="1" applyAlignment="1">
      <alignment horizontal="right" vertical="center"/>
    </xf>
    <xf numFmtId="170" fontId="8" fillId="4" borderId="104" xfId="0" applyNumberFormat="1" applyFont="1" applyFill="1" applyBorder="1" applyAlignment="1">
      <alignment horizontal="right" vertical="center"/>
    </xf>
    <xf numFmtId="170" fontId="8" fillId="3" borderId="105" xfId="0" applyNumberFormat="1" applyFont="1" applyFill="1" applyBorder="1" applyAlignment="1">
      <alignment horizontal="right" vertical="center"/>
    </xf>
    <xf numFmtId="170" fontId="11" fillId="3" borderId="106" xfId="0" applyNumberFormat="1" applyFont="1" applyFill="1" applyBorder="1" applyAlignment="1">
      <alignment horizontal="right" vertical="center"/>
    </xf>
    <xf numFmtId="170" fontId="11" fillId="5" borderId="106" xfId="0" applyNumberFormat="1" applyFont="1" applyFill="1" applyBorder="1" applyAlignment="1">
      <alignment horizontal="right" vertical="center"/>
    </xf>
    <xf numFmtId="170" fontId="11" fillId="3" borderId="99" xfId="0" applyNumberFormat="1" applyFont="1" applyFill="1" applyBorder="1" applyAlignment="1">
      <alignment horizontal="right" vertical="center"/>
    </xf>
    <xf numFmtId="170" fontId="11" fillId="5" borderId="99" xfId="0" applyNumberFormat="1" applyFont="1" applyFill="1" applyBorder="1" applyAlignment="1">
      <alignment horizontal="right" vertical="center"/>
    </xf>
    <xf numFmtId="170" fontId="8" fillId="3" borderId="107" xfId="0" applyNumberFormat="1" applyFont="1" applyFill="1" applyBorder="1" applyAlignment="1">
      <alignment horizontal="right" vertical="center"/>
    </xf>
    <xf numFmtId="170" fontId="8" fillId="5" borderId="107" xfId="0" applyNumberFormat="1" applyFont="1" applyFill="1" applyBorder="1" applyAlignment="1">
      <alignment horizontal="right" vertical="center"/>
    </xf>
    <xf numFmtId="10" fontId="11" fillId="2" borderId="108" xfId="0" quotePrefix="1" applyNumberFormat="1" applyFont="1" applyFill="1" applyBorder="1" applyAlignment="1">
      <alignment horizontal="center" vertical="center" wrapText="1"/>
    </xf>
    <xf numFmtId="10" fontId="11" fillId="2" borderId="28" xfId="0" applyNumberFormat="1" applyFont="1" applyFill="1" applyBorder="1" applyAlignment="1">
      <alignment horizontal="center" vertical="center"/>
    </xf>
    <xf numFmtId="170" fontId="8" fillId="3" borderId="29" xfId="0" applyNumberFormat="1" applyFont="1" applyFill="1" applyBorder="1" applyAlignment="1">
      <alignment horizontal="right" vertical="center"/>
    </xf>
    <xf numFmtId="170" fontId="11" fillId="3" borderId="29" xfId="0" applyNumberFormat="1" applyFont="1" applyFill="1" applyBorder="1" applyAlignment="1">
      <alignment horizontal="right" vertical="center"/>
    </xf>
    <xf numFmtId="0" fontId="23" fillId="0" borderId="109" xfId="0" applyFont="1" applyBorder="1"/>
    <xf numFmtId="168" fontId="8" fillId="3" borderId="29" xfId="1" applyNumberFormat="1" applyFont="1" applyFill="1" applyBorder="1" applyAlignment="1">
      <alignment horizontal="right" vertical="center"/>
    </xf>
    <xf numFmtId="10" fontId="8" fillId="3" borderId="29" xfId="1" applyNumberFormat="1" applyFont="1" applyFill="1" applyBorder="1" applyAlignment="1">
      <alignment horizontal="right" vertical="center"/>
    </xf>
    <xf numFmtId="173" fontId="8" fillId="3" borderId="29" xfId="1" applyNumberFormat="1" applyFont="1" applyFill="1" applyBorder="1" applyAlignment="1">
      <alignment horizontal="right" vertical="center"/>
    </xf>
    <xf numFmtId="0" fontId="23" fillId="0" borderId="109" xfId="0" quotePrefix="1" applyFont="1" applyBorder="1"/>
    <xf numFmtId="171" fontId="8" fillId="3" borderId="21" xfId="0" applyNumberFormat="1" applyFont="1" applyFill="1" applyBorder="1" applyAlignment="1">
      <alignment horizontal="right" vertical="center"/>
    </xf>
    <xf numFmtId="9" fontId="8" fillId="3" borderId="29" xfId="1" applyNumberFormat="1" applyFont="1" applyFill="1" applyBorder="1" applyAlignment="1">
      <alignment horizontal="right" vertical="center"/>
    </xf>
    <xf numFmtId="10" fontId="11" fillId="2" borderId="111" xfId="0" applyNumberFormat="1" applyFont="1" applyFill="1" applyBorder="1" applyAlignment="1">
      <alignment horizontal="center" vertical="center"/>
    </xf>
    <xf numFmtId="170" fontId="8" fillId="4" borderId="112" xfId="0" applyNumberFormat="1" applyFont="1" applyFill="1" applyBorder="1" applyAlignment="1">
      <alignment horizontal="right" vertical="center"/>
    </xf>
    <xf numFmtId="170" fontId="11" fillId="4" borderId="112" xfId="0" applyNumberFormat="1" applyFont="1" applyFill="1" applyBorder="1" applyAlignment="1">
      <alignment horizontal="right" vertical="center"/>
    </xf>
    <xf numFmtId="0" fontId="23" fillId="0" borderId="0" xfId="0" applyFont="1" applyBorder="1"/>
    <xf numFmtId="168" fontId="8" fillId="4" borderId="112" xfId="1" applyNumberFormat="1" applyFont="1" applyFill="1" applyBorder="1" applyAlignment="1">
      <alignment horizontal="right" vertical="center"/>
    </xf>
    <xf numFmtId="10" fontId="8" fillId="4" borderId="112" xfId="1" applyNumberFormat="1" applyFont="1" applyFill="1" applyBorder="1" applyAlignment="1">
      <alignment horizontal="right" vertical="center"/>
    </xf>
    <xf numFmtId="173" fontId="8" fillId="4" borderId="112" xfId="1" applyNumberFormat="1" applyFont="1" applyFill="1" applyBorder="1" applyAlignment="1">
      <alignment horizontal="right" vertical="center"/>
    </xf>
    <xf numFmtId="0" fontId="23" fillId="0" borderId="0" xfId="0" quotePrefix="1" applyFont="1" applyBorder="1"/>
    <xf numFmtId="9" fontId="8" fillId="4" borderId="112" xfId="1" applyNumberFormat="1" applyFont="1" applyFill="1" applyBorder="1" applyAlignment="1">
      <alignment horizontal="right" vertical="center"/>
    </xf>
    <xf numFmtId="170" fontId="8" fillId="4" borderId="111" xfId="0" applyNumberFormat="1" applyFont="1" applyFill="1" applyBorder="1" applyAlignment="1">
      <alignment horizontal="right" vertical="center"/>
    </xf>
    <xf numFmtId="170" fontId="8" fillId="4" borderId="113" xfId="0" applyNumberFormat="1" applyFont="1" applyFill="1" applyBorder="1" applyAlignment="1">
      <alignment horizontal="right" vertical="center"/>
    </xf>
    <xf numFmtId="170" fontId="11" fillId="4" borderId="111" xfId="0" applyNumberFormat="1" applyFont="1" applyFill="1" applyBorder="1" applyAlignment="1">
      <alignment horizontal="right" vertical="center"/>
    </xf>
    <xf numFmtId="170" fontId="11" fillId="4" borderId="113" xfId="0" applyNumberFormat="1" applyFont="1" applyFill="1" applyBorder="1" applyAlignment="1">
      <alignment horizontal="right" vertical="center"/>
    </xf>
    <xf numFmtId="170" fontId="11" fillId="4" borderId="114" xfId="0" applyNumberFormat="1" applyFont="1" applyFill="1" applyBorder="1" applyAlignment="1">
      <alignment horizontal="right" vertical="center"/>
    </xf>
    <xf numFmtId="170" fontId="8" fillId="4" borderId="115" xfId="0" applyNumberFormat="1" applyFont="1" applyFill="1" applyBorder="1" applyAlignment="1">
      <alignment horizontal="right" vertical="center"/>
    </xf>
    <xf numFmtId="170" fontId="11" fillId="4" borderId="116" xfId="0" applyNumberFormat="1" applyFont="1" applyFill="1" applyBorder="1" applyAlignment="1">
      <alignment horizontal="right" vertical="center"/>
    </xf>
    <xf numFmtId="170" fontId="11" fillId="2" borderId="113" xfId="0" applyNumberFormat="1" applyFont="1" applyFill="1" applyBorder="1" applyAlignment="1">
      <alignment horizontal="right" vertical="center"/>
    </xf>
    <xf numFmtId="170" fontId="11" fillId="2" borderId="111" xfId="0" applyNumberFormat="1" applyFont="1" applyFill="1" applyBorder="1" applyAlignment="1">
      <alignment horizontal="right" vertical="center"/>
    </xf>
    <xf numFmtId="170" fontId="8" fillId="5" borderId="29" xfId="0" applyNumberFormat="1" applyFont="1" applyFill="1" applyBorder="1" applyAlignment="1">
      <alignment horizontal="right" vertical="center"/>
    </xf>
    <xf numFmtId="170" fontId="8" fillId="5" borderId="28" xfId="0" applyNumberFormat="1" applyFont="1" applyFill="1" applyBorder="1" applyAlignment="1">
      <alignment horizontal="right" vertical="center"/>
    </xf>
    <xf numFmtId="170" fontId="8" fillId="5" borderId="26" xfId="0" applyNumberFormat="1" applyFont="1" applyFill="1" applyBorder="1" applyAlignment="1">
      <alignment horizontal="right" vertical="center"/>
    </xf>
    <xf numFmtId="170" fontId="11" fillId="5" borderId="28" xfId="0" applyNumberFormat="1" applyFont="1" applyFill="1" applyBorder="1" applyAlignment="1">
      <alignment horizontal="right" vertical="center"/>
    </xf>
    <xf numFmtId="170" fontId="11" fillId="5" borderId="26" xfId="0" applyNumberFormat="1" applyFont="1" applyFill="1" applyBorder="1" applyAlignment="1">
      <alignment horizontal="right" vertical="center"/>
    </xf>
    <xf numFmtId="170" fontId="11" fillId="5" borderId="117" xfId="0" applyNumberFormat="1" applyFont="1" applyFill="1" applyBorder="1" applyAlignment="1">
      <alignment horizontal="right" vertical="center"/>
    </xf>
    <xf numFmtId="170" fontId="8" fillId="5" borderId="118" xfId="0" applyNumberFormat="1" applyFont="1" applyFill="1" applyBorder="1" applyAlignment="1">
      <alignment horizontal="right" vertical="center"/>
    </xf>
    <xf numFmtId="170" fontId="11" fillId="5" borderId="119" xfId="0" applyNumberFormat="1" applyFont="1" applyFill="1" applyBorder="1" applyAlignment="1">
      <alignment horizontal="right" vertical="center"/>
    </xf>
    <xf numFmtId="170" fontId="8" fillId="3" borderId="28" xfId="0" applyNumberFormat="1" applyFont="1" applyFill="1" applyBorder="1" applyAlignment="1">
      <alignment horizontal="right" vertical="center"/>
    </xf>
    <xf numFmtId="170" fontId="8" fillId="3" borderId="26" xfId="0" applyNumberFormat="1" applyFont="1" applyFill="1" applyBorder="1" applyAlignment="1">
      <alignment horizontal="right" vertical="center"/>
    </xf>
    <xf numFmtId="170" fontId="11" fillId="3" borderId="28" xfId="0" applyNumberFormat="1" applyFont="1" applyFill="1" applyBorder="1" applyAlignment="1">
      <alignment horizontal="right" vertical="center"/>
    </xf>
    <xf numFmtId="170" fontId="11" fillId="3" borderId="26" xfId="0" applyNumberFormat="1" applyFont="1" applyFill="1" applyBorder="1" applyAlignment="1">
      <alignment horizontal="right" vertical="center"/>
    </xf>
    <xf numFmtId="170" fontId="11" fillId="3" borderId="117" xfId="0" applyNumberFormat="1" applyFont="1" applyFill="1" applyBorder="1" applyAlignment="1">
      <alignment horizontal="right" vertical="center"/>
    </xf>
    <xf numFmtId="170" fontId="8" fillId="3" borderId="118" xfId="0" applyNumberFormat="1" applyFont="1" applyFill="1" applyBorder="1" applyAlignment="1">
      <alignment horizontal="right" vertical="center"/>
    </xf>
    <xf numFmtId="170" fontId="11" fillId="3" borderId="119" xfId="0" applyNumberFormat="1" applyFont="1" applyFill="1" applyBorder="1" applyAlignment="1">
      <alignment horizontal="right" vertical="center"/>
    </xf>
    <xf numFmtId="170" fontId="8" fillId="3" borderId="113" xfId="0" applyNumberFormat="1" applyFont="1" applyFill="1" applyBorder="1" applyAlignment="1">
      <alignment horizontal="right" vertical="center"/>
    </xf>
    <xf numFmtId="171" fontId="8" fillId="5" borderId="120" xfId="0" applyNumberFormat="1" applyFont="1" applyFill="1" applyBorder="1" applyAlignment="1">
      <alignment horizontal="right" vertical="center"/>
    </xf>
    <xf numFmtId="171" fontId="8" fillId="5" borderId="121" xfId="0" applyNumberFormat="1" applyFont="1" applyFill="1" applyBorder="1" applyAlignment="1">
      <alignment horizontal="right" vertical="center"/>
    </xf>
    <xf numFmtId="171" fontId="8" fillId="5" borderId="122" xfId="0" applyNumberFormat="1" applyFont="1" applyFill="1" applyBorder="1" applyAlignment="1">
      <alignment horizontal="right" vertical="center"/>
    </xf>
    <xf numFmtId="171" fontId="11" fillId="5" borderId="121" xfId="0" applyNumberFormat="1" applyFont="1" applyFill="1" applyBorder="1" applyAlignment="1">
      <alignment horizontal="right" vertical="center"/>
    </xf>
    <xf numFmtId="171" fontId="8" fillId="5" borderId="123" xfId="0" applyNumberFormat="1" applyFont="1" applyFill="1" applyBorder="1" applyAlignment="1">
      <alignment horizontal="right" vertical="center"/>
    </xf>
    <xf numFmtId="171" fontId="11" fillId="2" borderId="121" xfId="0" applyNumberFormat="1" applyFont="1" applyFill="1" applyBorder="1" applyAlignment="1">
      <alignment horizontal="right" vertical="center"/>
    </xf>
    <xf numFmtId="0" fontId="0" fillId="0" borderId="109" xfId="0" applyBorder="1"/>
    <xf numFmtId="171" fontId="11" fillId="4" borderId="112" xfId="0" applyNumberFormat="1" applyFont="1" applyFill="1" applyBorder="1" applyAlignment="1">
      <alignment horizontal="right" vertical="center"/>
    </xf>
    <xf numFmtId="171" fontId="8" fillId="4" borderId="111" xfId="0" applyNumberFormat="1" applyFont="1" applyFill="1" applyBorder="1" applyAlignment="1">
      <alignment horizontal="right" vertical="center"/>
    </xf>
    <xf numFmtId="171" fontId="8" fillId="4" borderId="113" xfId="0" applyNumberFormat="1" applyFont="1" applyFill="1" applyBorder="1" applyAlignment="1">
      <alignment horizontal="right" vertical="center"/>
    </xf>
    <xf numFmtId="171" fontId="11" fillId="4" borderId="113" xfId="0" applyNumberFormat="1" applyFont="1" applyFill="1" applyBorder="1" applyAlignment="1">
      <alignment horizontal="right" vertical="center"/>
    </xf>
    <xf numFmtId="171" fontId="11" fillId="2" borderId="113" xfId="0" applyNumberFormat="1" applyFont="1" applyFill="1" applyBorder="1" applyAlignment="1">
      <alignment horizontal="right" vertical="center"/>
    </xf>
    <xf numFmtId="10" fontId="11" fillId="2" borderId="125" xfId="0" applyNumberFormat="1" applyFont="1" applyFill="1" applyBorder="1" applyAlignment="1">
      <alignment horizontal="center" vertical="center"/>
    </xf>
    <xf numFmtId="171" fontId="8" fillId="3" borderId="126" xfId="0" applyNumberFormat="1" applyFont="1" applyFill="1" applyBorder="1" applyAlignment="1">
      <alignment horizontal="right" vertical="center"/>
    </xf>
    <xf numFmtId="171" fontId="8" fillId="3" borderId="127" xfId="0" applyNumberFormat="1" applyFont="1" applyFill="1" applyBorder="1" applyAlignment="1">
      <alignment horizontal="right" vertical="center"/>
    </xf>
    <xf numFmtId="171" fontId="8" fillId="3" borderId="128" xfId="0" applyNumberFormat="1" applyFont="1" applyFill="1" applyBorder="1" applyAlignment="1">
      <alignment horizontal="right" vertical="center"/>
    </xf>
    <xf numFmtId="171" fontId="8" fillId="3" borderId="129" xfId="0" applyNumberFormat="1" applyFont="1" applyFill="1" applyBorder="1" applyAlignment="1">
      <alignment horizontal="right" vertical="center"/>
    </xf>
    <xf numFmtId="171" fontId="11" fillId="3" borderId="128" xfId="0" applyNumberFormat="1" applyFont="1" applyFill="1" applyBorder="1" applyAlignment="1">
      <alignment horizontal="right" vertical="center"/>
    </xf>
    <xf numFmtId="171" fontId="8" fillId="3" borderId="130" xfId="0" applyNumberFormat="1" applyFont="1" applyFill="1" applyBorder="1" applyAlignment="1">
      <alignment horizontal="right" vertical="center"/>
    </xf>
    <xf numFmtId="171" fontId="11" fillId="2" borderId="128" xfId="0" applyNumberFormat="1" applyFont="1" applyFill="1" applyBorder="1" applyAlignment="1">
      <alignment horizontal="right" vertical="center"/>
    </xf>
    <xf numFmtId="0" fontId="0" fillId="0" borderId="96" xfId="0" applyBorder="1"/>
    <xf numFmtId="171" fontId="11" fillId="3" borderId="126" xfId="0" applyNumberFormat="1" applyFont="1" applyFill="1" applyBorder="1" applyAlignment="1">
      <alignment horizontal="right" vertical="center"/>
    </xf>
    <xf numFmtId="174" fontId="8" fillId="4" borderId="112" xfId="1" applyNumberFormat="1" applyFont="1" applyFill="1" applyBorder="1" applyAlignment="1">
      <alignment horizontal="right" vertical="center"/>
    </xf>
    <xf numFmtId="0" fontId="6" fillId="0" borderId="0" xfId="0" applyFont="1" applyBorder="1"/>
    <xf numFmtId="0" fontId="7" fillId="0" borderId="109" xfId="0" applyFont="1" applyBorder="1"/>
    <xf numFmtId="173" fontId="8" fillId="5" borderId="29" xfId="1" applyNumberFormat="1" applyFont="1" applyFill="1" applyBorder="1" applyAlignment="1">
      <alignment horizontal="right" vertical="center"/>
    </xf>
    <xf numFmtId="174" fontId="8" fillId="5" borderId="29" xfId="1" applyNumberFormat="1" applyFont="1" applyFill="1" applyBorder="1" applyAlignment="1">
      <alignment horizontal="right" vertical="center"/>
    </xf>
    <xf numFmtId="171" fontId="8" fillId="5" borderId="26" xfId="0" applyNumberFormat="1" applyFont="1" applyFill="1" applyBorder="1" applyAlignment="1">
      <alignment horizontal="right" vertical="center"/>
    </xf>
    <xf numFmtId="170" fontId="8" fillId="3" borderId="133" xfId="0" applyNumberFormat="1" applyFont="1" applyFill="1" applyBorder="1" applyAlignment="1">
      <alignment horizontal="right" vertical="center"/>
    </xf>
    <xf numFmtId="170" fontId="11" fillId="3" borderId="133" xfId="0" applyNumberFormat="1" applyFont="1" applyFill="1" applyBorder="1" applyAlignment="1">
      <alignment horizontal="right" vertical="center"/>
    </xf>
    <xf numFmtId="0" fontId="23" fillId="0" borderId="131" xfId="0" quotePrefix="1" applyFont="1" applyBorder="1"/>
    <xf numFmtId="173" fontId="8" fillId="3" borderId="133" xfId="1" applyNumberFormat="1" applyFont="1" applyFill="1" applyBorder="1" applyAlignment="1">
      <alignment horizontal="right" vertical="center"/>
    </xf>
    <xf numFmtId="174" fontId="8" fillId="3" borderId="133" xfId="1" applyNumberFormat="1" applyFont="1" applyFill="1" applyBorder="1" applyAlignment="1">
      <alignment horizontal="right" vertical="center"/>
    </xf>
    <xf numFmtId="0" fontId="0" fillId="0" borderId="131" xfId="0" applyBorder="1"/>
    <xf numFmtId="171" fontId="8" fillId="3" borderId="134" xfId="0" applyNumberFormat="1" applyFont="1" applyFill="1" applyBorder="1" applyAlignment="1">
      <alignment horizontal="right" vertical="center"/>
    </xf>
    <xf numFmtId="170" fontId="11" fillId="5" borderId="29" xfId="0" applyNumberFormat="1" applyFont="1" applyFill="1" applyBorder="1" applyAlignment="1">
      <alignment horizontal="right" vertical="center"/>
    </xf>
    <xf numFmtId="170" fontId="8" fillId="4" borderId="135" xfId="0" applyNumberFormat="1" applyFont="1" applyFill="1" applyBorder="1" applyAlignment="1">
      <alignment horizontal="right" vertical="center"/>
    </xf>
    <xf numFmtId="170" fontId="11" fillId="4" borderId="135" xfId="0" applyNumberFormat="1" applyFont="1" applyFill="1" applyBorder="1" applyAlignment="1">
      <alignment horizontal="right" vertical="center"/>
    </xf>
    <xf numFmtId="0" fontId="7" fillId="0" borderId="136" xfId="0" applyFont="1" applyBorder="1"/>
    <xf numFmtId="173" fontId="8" fillId="4" borderId="135" xfId="1" applyNumberFormat="1" applyFont="1" applyFill="1" applyBorder="1" applyAlignment="1">
      <alignment horizontal="right" vertical="center"/>
    </xf>
    <xf numFmtId="174" fontId="8" fillId="4" borderId="135" xfId="1" applyNumberFormat="1" applyFont="1" applyFill="1" applyBorder="1" applyAlignment="1">
      <alignment horizontal="right" vertical="center"/>
    </xf>
    <xf numFmtId="171" fontId="8" fillId="4" borderId="137" xfId="0" applyNumberFormat="1" applyFont="1" applyFill="1" applyBorder="1" applyAlignment="1">
      <alignment horizontal="right" vertical="center"/>
    </xf>
    <xf numFmtId="0" fontId="8" fillId="0" borderId="0" xfId="0" applyFont="1" applyBorder="1"/>
    <xf numFmtId="0" fontId="144" fillId="0" borderId="109" xfId="0" applyFont="1" applyBorder="1"/>
    <xf numFmtId="0" fontId="143" fillId="0" borderId="131" xfId="0" applyFont="1" applyBorder="1"/>
    <xf numFmtId="2" fontId="8" fillId="0" borderId="138" xfId="1" applyNumberFormat="1" applyFont="1" applyFill="1" applyBorder="1" applyAlignment="1">
      <alignment horizontal="right" vertical="center"/>
    </xf>
    <xf numFmtId="2" fontId="8" fillId="0" borderId="139" xfId="1" applyNumberFormat="1" applyFont="1" applyFill="1" applyBorder="1" applyAlignment="1">
      <alignment horizontal="right" vertical="center"/>
    </xf>
    <xf numFmtId="2" fontId="8" fillId="5" borderId="139" xfId="1" applyNumberFormat="1" applyFont="1" applyFill="1" applyBorder="1" applyAlignment="1">
      <alignment horizontal="right" vertical="center"/>
    </xf>
    <xf numFmtId="2" fontId="8" fillId="5" borderId="140" xfId="1" applyNumberFormat="1" applyFont="1" applyFill="1" applyBorder="1" applyAlignment="1">
      <alignment horizontal="right" vertical="center"/>
    </xf>
    <xf numFmtId="171" fontId="11" fillId="3" borderId="133" xfId="0" applyNumberFormat="1" applyFont="1" applyFill="1" applyBorder="1" applyAlignment="1">
      <alignment horizontal="right" vertical="center"/>
    </xf>
    <xf numFmtId="171" fontId="8" fillId="3" borderId="133" xfId="0" applyNumberFormat="1" applyFont="1" applyFill="1" applyBorder="1" applyAlignment="1">
      <alignment horizontal="right" vertical="center"/>
    </xf>
    <xf numFmtId="227" fontId="5" fillId="0" borderId="146" xfId="6" applyNumberFormat="1" applyFont="1" applyBorder="1"/>
    <xf numFmtId="227" fontId="6" fillId="0" borderId="109" xfId="6" applyNumberFormat="1" applyFont="1" applyBorder="1"/>
    <xf numFmtId="227" fontId="6" fillId="0" borderId="146" xfId="6" applyNumberFormat="1" applyFont="1" applyBorder="1"/>
    <xf numFmtId="0" fontId="143" fillId="0" borderId="109" xfId="0" applyFont="1" applyBorder="1"/>
    <xf numFmtId="174" fontId="8" fillId="3" borderId="29" xfId="1" applyNumberFormat="1" applyFont="1" applyFill="1" applyBorder="1" applyAlignment="1">
      <alignment horizontal="right" vertical="center"/>
    </xf>
    <xf numFmtId="170" fontId="11" fillId="2" borderId="28" xfId="0" applyNumberFormat="1" applyFont="1" applyFill="1" applyBorder="1" applyAlignment="1">
      <alignment horizontal="right" vertical="center"/>
    </xf>
    <xf numFmtId="170" fontId="11" fillId="2" borderId="26" xfId="0" applyNumberFormat="1" applyFont="1" applyFill="1" applyBorder="1" applyAlignment="1">
      <alignment horizontal="right" vertical="center"/>
    </xf>
    <xf numFmtId="10" fontId="11" fillId="2" borderId="120" xfId="0" applyNumberFormat="1" applyFont="1" applyFill="1" applyBorder="1" applyAlignment="1">
      <alignment horizontal="center" vertical="center"/>
    </xf>
    <xf numFmtId="10" fontId="11" fillId="2" borderId="145" xfId="0" quotePrefix="1" applyNumberFormat="1" applyFont="1" applyFill="1" applyBorder="1" applyAlignment="1">
      <alignment horizontal="center" vertical="center" wrapText="1"/>
    </xf>
    <xf numFmtId="172" fontId="31" fillId="0" borderId="0" xfId="0" applyNumberFormat="1" applyFont="1" applyFill="1" applyAlignment="1">
      <alignment horizontal="center"/>
    </xf>
    <xf numFmtId="170"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7" xfId="0" applyFont="1" applyBorder="1" applyAlignment="1">
      <alignment vertical="center"/>
    </xf>
    <xf numFmtId="0" fontId="143" fillId="0" borderId="0" xfId="0" applyFont="1"/>
    <xf numFmtId="0" fontId="5" fillId="0" borderId="91" xfId="0" applyFont="1" applyBorder="1" applyAlignment="1">
      <alignment vertical="center"/>
    </xf>
    <xf numFmtId="0" fontId="6" fillId="0" borderId="91" xfId="0" applyFont="1" applyBorder="1" applyAlignment="1">
      <alignment vertical="center"/>
    </xf>
    <xf numFmtId="171" fontId="8" fillId="4" borderId="112" xfId="0" applyNumberFormat="1" applyFont="1" applyFill="1" applyBorder="1" applyAlignment="1">
      <alignment horizontal="right" vertical="center"/>
    </xf>
    <xf numFmtId="0" fontId="8" fillId="0" borderId="96" xfId="0" applyFont="1" applyBorder="1"/>
    <xf numFmtId="0" fontId="6" fillId="0" borderId="96" xfId="0" applyFont="1" applyBorder="1"/>
    <xf numFmtId="174" fontId="8" fillId="3" borderId="126" xfId="1" applyNumberFormat="1" applyFont="1" applyFill="1" applyBorder="1" applyAlignment="1">
      <alignment horizontal="right" vertical="center"/>
    </xf>
    <xf numFmtId="173" fontId="8" fillId="3" borderId="126" xfId="1" applyNumberFormat="1" applyFont="1" applyFill="1" applyBorder="1" applyAlignment="1">
      <alignment horizontal="right" vertical="center"/>
    </xf>
    <xf numFmtId="0" fontId="23" fillId="0" borderId="96" xfId="0" quotePrefix="1" applyFont="1" applyBorder="1"/>
    <xf numFmtId="170" fontId="11" fillId="3" borderId="126" xfId="0" applyNumberFormat="1" applyFont="1" applyFill="1" applyBorder="1" applyAlignment="1">
      <alignment horizontal="right" vertical="center"/>
    </xf>
    <xf numFmtId="170" fontId="8" fillId="3" borderId="126" xfId="0" applyNumberFormat="1" applyFont="1" applyFill="1" applyBorder="1" applyAlignment="1">
      <alignment horizontal="right" vertical="center"/>
    </xf>
    <xf numFmtId="0" fontId="150" fillId="0" borderId="0" xfId="0" applyFont="1"/>
    <xf numFmtId="0" fontId="8" fillId="4" borderId="1" xfId="0" applyFont="1" applyFill="1" applyBorder="1" applyAlignment="1">
      <alignment horizontal="left" vertical="center" indent="1"/>
    </xf>
    <xf numFmtId="0" fontId="147"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1" fontId="8" fillId="3" borderId="5" xfId="0" applyNumberFormat="1" applyFont="1" applyFill="1" applyBorder="1" applyAlignment="1">
      <alignment horizontal="right" vertical="center"/>
    </xf>
    <xf numFmtId="171" fontId="8" fillId="5" borderId="5" xfId="0" applyNumberFormat="1" applyFont="1" applyFill="1" applyBorder="1" applyAlignment="1">
      <alignment horizontal="right" vertical="center"/>
    </xf>
    <xf numFmtId="171" fontId="8" fillId="5" borderId="21"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3" borderId="4"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11" fillId="3" borderId="4" xfId="0" applyNumberFormat="1" applyFont="1" applyFill="1" applyBorder="1" applyAlignment="1">
      <alignment horizontal="right" vertical="center"/>
    </xf>
    <xf numFmtId="171" fontId="11" fillId="0" borderId="0" xfId="0" applyNumberFormat="1" applyFont="1" applyFill="1" applyBorder="1" applyAlignment="1">
      <alignment horizontal="right" vertical="center"/>
    </xf>
    <xf numFmtId="0" fontId="143" fillId="0" borderId="0" xfId="0" applyFont="1"/>
    <xf numFmtId="171" fontId="11" fillId="5" borderId="5" xfId="0" applyNumberFormat="1" applyFont="1" applyFill="1" applyBorder="1" applyAlignment="1">
      <alignment horizontal="right" vertical="center"/>
    </xf>
    <xf numFmtId="171" fontId="11" fillId="5" borderId="2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68" fontId="8" fillId="3" borderId="3" xfId="1" applyNumberFormat="1" applyFont="1" applyFill="1" applyBorder="1" applyAlignment="1">
      <alignment horizontal="right" vertical="center"/>
    </xf>
    <xf numFmtId="168" fontId="8" fillId="4" borderId="4" xfId="1" applyNumberFormat="1" applyFont="1" applyFill="1" applyBorder="1" applyAlignment="1">
      <alignment horizontal="right" vertical="center"/>
    </xf>
    <xf numFmtId="168" fontId="8" fillId="3" borderId="5" xfId="1" applyNumberFormat="1" applyFont="1" applyFill="1" applyBorder="1" applyAlignment="1">
      <alignment horizontal="right" vertical="center"/>
    </xf>
    <xf numFmtId="168" fontId="8" fillId="4" borderId="6" xfId="1" applyNumberFormat="1" applyFont="1" applyFill="1" applyBorder="1" applyAlignment="1">
      <alignment horizontal="right" vertical="center"/>
    </xf>
    <xf numFmtId="168" fontId="8" fillId="3" borderId="4" xfId="1" applyNumberFormat="1" applyFont="1" applyFill="1" applyBorder="1" applyAlignment="1">
      <alignment horizontal="right" vertical="center"/>
    </xf>
    <xf numFmtId="168" fontId="8" fillId="0" borderId="0" xfId="1" applyNumberFormat="1" applyFont="1" applyFill="1" applyBorder="1" applyAlignment="1">
      <alignment horizontal="right" vertical="center"/>
    </xf>
    <xf numFmtId="168"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0" fontId="8" fillId="4" borderId="4" xfId="0" applyNumberFormat="1" applyFont="1" applyFill="1" applyBorder="1" applyAlignment="1">
      <alignment horizontal="right" vertical="center"/>
    </xf>
    <xf numFmtId="170"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171" fontId="8" fillId="3" borderId="5" xfId="0" applyNumberFormat="1" applyFont="1" applyFill="1" applyBorder="1" applyAlignment="1">
      <alignment horizontal="right" vertical="center"/>
    </xf>
    <xf numFmtId="171" fontId="8" fillId="3" borderId="13" xfId="0" applyNumberFormat="1" applyFont="1" applyFill="1" applyBorder="1" applyAlignment="1">
      <alignment horizontal="right" vertical="center"/>
    </xf>
    <xf numFmtId="171" fontId="11" fillId="3" borderId="3" xfId="0" applyNumberFormat="1" applyFont="1" applyFill="1" applyBorder="1" applyAlignment="1">
      <alignment horizontal="right" vertical="center"/>
    </xf>
    <xf numFmtId="171" fontId="11" fillId="4" borderId="4"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4" borderId="141" xfId="0" applyNumberFormat="1" applyFont="1" applyFill="1" applyBorder="1" applyAlignment="1">
      <alignment horizontal="right" vertical="center"/>
    </xf>
    <xf numFmtId="170" fontId="11" fillId="4" borderId="4" xfId="0" applyNumberFormat="1" applyFont="1" applyFill="1" applyBorder="1" applyAlignment="1">
      <alignment horizontal="right" vertical="center"/>
    </xf>
    <xf numFmtId="170" fontId="11" fillId="3" borderId="5" xfId="0" applyNumberFormat="1" applyFont="1" applyFill="1" applyBorder="1" applyAlignment="1">
      <alignment horizontal="right" vertical="center"/>
    </xf>
    <xf numFmtId="173" fontId="8" fillId="4" borderId="4" xfId="1" applyNumberFormat="1" applyFont="1" applyFill="1" applyBorder="1" applyAlignment="1">
      <alignment horizontal="right" vertical="center"/>
    </xf>
    <xf numFmtId="173" fontId="8" fillId="3" borderId="5" xfId="1" applyNumberFormat="1" applyFont="1" applyFill="1" applyBorder="1" applyAlignment="1">
      <alignment horizontal="right" vertical="center"/>
    </xf>
    <xf numFmtId="174" fontId="8" fillId="4" borderId="4" xfId="1" applyNumberFormat="1" applyFont="1" applyFill="1" applyBorder="1" applyAlignment="1">
      <alignment horizontal="right" vertical="center"/>
    </xf>
    <xf numFmtId="174" fontId="8" fillId="3" borderId="5" xfId="1"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0" fontId="11" fillId="2" borderId="40" xfId="0" applyNumberFormat="1" applyFont="1" applyFill="1" applyBorder="1" applyAlignment="1">
      <alignment horizontal="center" vertical="center"/>
    </xf>
    <xf numFmtId="171" fontId="8" fillId="4" borderId="41"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10" fontId="11" fillId="2" borderId="97" xfId="0" applyNumberFormat="1" applyFont="1" applyFill="1" applyBorder="1" applyAlignment="1">
      <alignment horizontal="center" vertical="center"/>
    </xf>
    <xf numFmtId="171" fontId="8" fillId="3" borderId="3" xfId="0" applyNumberFormat="1" applyFont="1" applyFill="1" applyBorder="1" applyAlignment="1">
      <alignment horizontal="right" vertical="center"/>
    </xf>
    <xf numFmtId="171" fontId="8" fillId="4" borderId="4" xfId="0" applyNumberFormat="1" applyFont="1" applyFill="1" applyBorder="1" applyAlignment="1">
      <alignment horizontal="right" vertical="center"/>
    </xf>
    <xf numFmtId="171" fontId="8" fillId="4" borderId="6" xfId="0" applyNumberFormat="1" applyFont="1" applyFill="1" applyBorder="1" applyAlignment="1">
      <alignment horizontal="right" vertical="center"/>
    </xf>
    <xf numFmtId="171" fontId="11" fillId="4" borderId="6" xfId="0" applyNumberFormat="1" applyFont="1" applyFill="1" applyBorder="1" applyAlignment="1">
      <alignment horizontal="right" vertical="center"/>
    </xf>
    <xf numFmtId="170" fontId="2" fillId="0" borderId="0" xfId="0" applyNumberFormat="1" applyFont="1" applyBorder="1"/>
    <xf numFmtId="170" fontId="12" fillId="0" borderId="0" xfId="0" applyNumberFormat="1" applyFont="1" applyBorder="1"/>
    <xf numFmtId="0" fontId="12" fillId="0" borderId="0" xfId="0" applyFont="1" applyBorder="1"/>
    <xf numFmtId="175" fontId="8" fillId="0" borderId="134" xfId="1" applyNumberFormat="1" applyFont="1" applyFill="1" applyBorder="1" applyAlignment="1">
      <alignment horizontal="right" vertical="center"/>
    </xf>
    <xf numFmtId="3" fontId="8" fillId="0" borderId="134" xfId="1" applyNumberFormat="1" applyFont="1" applyFill="1" applyBorder="1" applyAlignment="1">
      <alignment horizontal="right" vertical="center"/>
    </xf>
    <xf numFmtId="3" fontId="8" fillId="0" borderId="132" xfId="1" applyNumberFormat="1" applyFont="1" applyFill="1" applyBorder="1" applyAlignment="1">
      <alignment horizontal="right" vertical="center"/>
    </xf>
    <xf numFmtId="0" fontId="8" fillId="0" borderId="134" xfId="1" applyNumberFormat="1" applyFont="1" applyFill="1" applyBorder="1" applyAlignment="1">
      <alignment horizontal="right" vertical="center"/>
    </xf>
    <xf numFmtId="2" fontId="8" fillId="0" borderId="132" xfId="1" applyNumberFormat="1" applyFont="1" applyFill="1" applyBorder="1" applyAlignment="1">
      <alignment horizontal="right" vertical="center"/>
    </xf>
    <xf numFmtId="2" fontId="8" fillId="0" borderId="134" xfId="1" applyNumberFormat="1" applyFont="1" applyFill="1" applyBorder="1" applyAlignment="1">
      <alignment horizontal="right" vertical="center"/>
    </xf>
    <xf numFmtId="2" fontId="8" fillId="0" borderId="144" xfId="1" applyNumberFormat="1" applyFont="1" applyFill="1" applyBorder="1" applyAlignment="1">
      <alignment horizontal="right" vertical="center"/>
    </xf>
    <xf numFmtId="2" fontId="8" fillId="0" borderId="133" xfId="1" applyNumberFormat="1" applyFont="1" applyFill="1" applyBorder="1" applyAlignment="1">
      <alignment horizontal="right" vertical="center"/>
    </xf>
    <xf numFmtId="0" fontId="11" fillId="2" borderId="143"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0" fontId="8" fillId="5" borderId="30" xfId="4" applyNumberFormat="1" applyFont="1" applyFill="1" applyBorder="1" applyAlignment="1">
      <alignment vertical="center" wrapText="1"/>
    </xf>
    <xf numFmtId="2" fontId="8" fillId="0" borderId="29" xfId="1" applyNumberFormat="1" applyFont="1" applyFill="1" applyBorder="1" applyAlignment="1">
      <alignment horizontal="right" vertical="center"/>
    </xf>
    <xf numFmtId="3" fontId="8" fillId="0" borderId="28" xfId="1" applyNumberFormat="1" applyFont="1" applyFill="1" applyBorder="1" applyAlignment="1">
      <alignment horizontal="right" vertical="center"/>
    </xf>
    <xf numFmtId="3" fontId="8" fillId="0" borderId="26" xfId="1" applyNumberFormat="1" applyFont="1" applyFill="1" applyBorder="1" applyAlignment="1">
      <alignment horizontal="right" vertical="center"/>
    </xf>
    <xf numFmtId="2" fontId="8" fillId="0" borderId="26" xfId="1" applyNumberFormat="1" applyFont="1" applyFill="1" applyBorder="1" applyAlignment="1">
      <alignment horizontal="right" vertical="center"/>
    </xf>
    <xf numFmtId="2" fontId="151" fillId="0" borderId="26" xfId="1" applyNumberFormat="1" applyFont="1" applyFill="1" applyBorder="1" applyAlignment="1">
      <alignment horizontal="right" vertical="center"/>
    </xf>
    <xf numFmtId="2" fontId="8" fillId="0" borderId="28" xfId="1" applyNumberFormat="1" applyFont="1" applyFill="1" applyBorder="1" applyAlignment="1">
      <alignment horizontal="right" vertical="center"/>
    </xf>
    <xf numFmtId="0" fontId="8" fillId="0" borderId="26" xfId="1" applyNumberFormat="1" applyFont="1" applyFill="1" applyBorder="1" applyAlignment="1">
      <alignment horizontal="right" vertical="center"/>
    </xf>
    <xf numFmtId="43" fontId="0" fillId="0" borderId="0" xfId="0" applyNumberFormat="1" applyBorder="1"/>
    <xf numFmtId="175" fontId="8" fillId="0" borderId="26" xfId="1" applyNumberFormat="1" applyFont="1" applyFill="1" applyBorder="1" applyAlignment="1">
      <alignment horizontal="right" vertical="center"/>
    </xf>
    <xf numFmtId="43" fontId="0" fillId="0" borderId="24" xfId="6" applyFont="1" applyBorder="1"/>
    <xf numFmtId="0" fontId="153" fillId="0" borderId="0" xfId="0" applyFont="1"/>
    <xf numFmtId="176" fontId="0" fillId="0" borderId="0" xfId="0" applyNumberFormat="1"/>
    <xf numFmtId="9" fontId="0" fillId="0" borderId="0" xfId="1" applyFont="1"/>
    <xf numFmtId="10" fontId="11" fillId="0" borderId="145" xfId="0" quotePrefix="1" applyNumberFormat="1" applyFont="1" applyFill="1" applyBorder="1" applyAlignment="1">
      <alignment horizontal="center" vertical="center" wrapText="1"/>
    </xf>
    <xf numFmtId="10" fontId="11" fillId="0" borderId="120" xfId="0" applyNumberFormat="1" applyFont="1" applyFill="1" applyBorder="1" applyAlignment="1">
      <alignment horizontal="center" vertical="center"/>
    </xf>
    <xf numFmtId="227" fontId="6" fillId="3" borderId="91" xfId="6" applyNumberFormat="1" applyFont="1" applyFill="1" applyBorder="1"/>
    <xf numFmtId="227" fontId="6" fillId="3" borderId="0" xfId="6" applyNumberFormat="1" applyFont="1" applyFill="1"/>
    <xf numFmtId="227" fontId="5" fillId="3" borderId="91" xfId="6" applyNumberFormat="1" applyFont="1" applyFill="1" applyBorder="1"/>
    <xf numFmtId="0" fontId="143" fillId="0" borderId="149" xfId="0" applyFont="1" applyBorder="1"/>
    <xf numFmtId="0" fontId="143" fillId="0" borderId="98" xfId="0" applyFont="1" applyBorder="1"/>
    <xf numFmtId="10" fontId="11" fillId="2" borderId="132" xfId="0" applyNumberFormat="1" applyFont="1" applyFill="1" applyBorder="1" applyAlignment="1">
      <alignment horizontal="center" vertical="center"/>
    </xf>
    <xf numFmtId="2" fontId="151" fillId="0" borderId="134" xfId="1" applyNumberFormat="1" applyFont="1" applyFill="1" applyBorder="1" applyAlignment="1">
      <alignment horizontal="right" vertical="center"/>
    </xf>
    <xf numFmtId="227" fontId="11" fillId="2" borderId="132" xfId="6" quotePrefix="1" applyNumberFormat="1" applyFont="1" applyFill="1" applyBorder="1" applyAlignment="1">
      <alignment horizontal="center" vertical="center"/>
    </xf>
    <xf numFmtId="171" fontId="8" fillId="3" borderId="132" xfId="0" applyNumberFormat="1" applyFont="1" applyFill="1" applyBorder="1" applyAlignment="1">
      <alignment horizontal="right" vertical="center"/>
    </xf>
    <xf numFmtId="171" fontId="8" fillId="3" borderId="131" xfId="0" applyNumberFormat="1" applyFont="1" applyFill="1" applyBorder="1" applyAlignment="1">
      <alignment horizontal="right" vertical="center"/>
    </xf>
    <xf numFmtId="171" fontId="11" fillId="3" borderId="134" xfId="0" applyNumberFormat="1" applyFont="1" applyFill="1" applyBorder="1" applyAlignment="1">
      <alignment horizontal="right" vertical="center"/>
    </xf>
    <xf numFmtId="171" fontId="8" fillId="3" borderId="151" xfId="0" applyNumberFormat="1" applyFont="1" applyFill="1" applyBorder="1" applyAlignment="1">
      <alignment horizontal="right" vertical="center"/>
    </xf>
    <xf numFmtId="171" fontId="11" fillId="2" borderId="134" xfId="0" applyNumberFormat="1" applyFont="1" applyFill="1" applyBorder="1" applyAlignment="1">
      <alignment horizontal="right" vertical="center"/>
    </xf>
    <xf numFmtId="227" fontId="6" fillId="3" borderId="152" xfId="6" applyNumberFormat="1" applyFont="1" applyFill="1" applyBorder="1"/>
    <xf numFmtId="227" fontId="6" fillId="3" borderId="131" xfId="6" applyNumberFormat="1" applyFont="1" applyFill="1" applyBorder="1"/>
    <xf numFmtId="227" fontId="5" fillId="3" borderId="152"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10" fontId="11" fillId="2" borderId="92" xfId="0" quotePrefix="1" applyNumberFormat="1" applyFont="1" applyFill="1" applyBorder="1" applyAlignment="1">
      <alignment horizontal="center" vertical="center" wrapText="1"/>
    </xf>
    <xf numFmtId="10" fontId="11" fillId="2" borderId="93" xfId="0" quotePrefix="1" applyNumberFormat="1" applyFont="1" applyFill="1" applyBorder="1" applyAlignment="1">
      <alignment horizontal="center" vertical="center" wrapText="1"/>
    </xf>
    <xf numFmtId="0" fontId="11" fillId="2" borderId="92" xfId="6" quotePrefix="1" applyNumberFormat="1" applyFont="1" applyFill="1" applyBorder="1" applyAlignment="1">
      <alignment horizontal="center" vertical="center" wrapText="1"/>
    </xf>
    <xf numFmtId="0" fontId="11" fillId="2" borderId="150" xfId="6" quotePrefix="1" applyNumberFormat="1" applyFont="1" applyFill="1" applyBorder="1" applyAlignment="1">
      <alignment horizontal="center" vertical="center" wrapText="1"/>
    </xf>
    <xf numFmtId="10" fontId="11" fillId="2" borderId="14" xfId="0" quotePrefix="1"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10" xfId="0" applyNumberFormat="1" applyFont="1" applyFill="1" applyBorder="1" applyAlignment="1">
      <alignment horizontal="center" vertical="center" wrapText="1"/>
    </xf>
    <xf numFmtId="10" fontId="11" fillId="2" borderId="15" xfId="0" quotePrefix="1" applyNumberFormat="1" applyFont="1" applyFill="1" applyBorder="1" applyAlignment="1">
      <alignment horizontal="center" vertical="center" wrapText="1"/>
    </xf>
    <xf numFmtId="10" fontId="11" fillId="2" borderId="147" xfId="0" quotePrefix="1" applyNumberFormat="1" applyFont="1" applyFill="1" applyBorder="1" applyAlignment="1">
      <alignment horizontal="center" vertical="center" wrapText="1"/>
    </xf>
    <xf numFmtId="10" fontId="11" fillId="2" borderId="148" xfId="0" quotePrefix="1" applyNumberFormat="1" applyFont="1" applyFill="1" applyBorder="1" applyAlignment="1">
      <alignment horizontal="center" vertical="center" wrapText="1"/>
    </xf>
    <xf numFmtId="10" fontId="11" fillId="2" borderId="88" xfId="0" quotePrefix="1" applyNumberFormat="1" applyFont="1" applyFill="1" applyBorder="1" applyAlignment="1">
      <alignment horizontal="center" vertical="center" wrapText="1"/>
    </xf>
    <xf numFmtId="10" fontId="11" fillId="2" borderId="89" xfId="0" quotePrefix="1" applyNumberFormat="1" applyFont="1" applyFill="1" applyBorder="1" applyAlignment="1">
      <alignment horizontal="center" vertical="center" wrapText="1"/>
    </xf>
    <xf numFmtId="10" fontId="11" fillId="2" borderId="116" xfId="0" quotePrefix="1" applyNumberFormat="1" applyFont="1" applyFill="1" applyBorder="1" applyAlignment="1">
      <alignment horizontal="center" vertical="center" wrapText="1"/>
    </xf>
    <xf numFmtId="10" fontId="11" fillId="2" borderId="124" xfId="0" quotePrefix="1" applyNumberFormat="1" applyFont="1" applyFill="1" applyBorder="1" applyAlignment="1">
      <alignment horizontal="center" vertical="center"/>
    </xf>
    <xf numFmtId="10" fontId="11" fillId="2" borderId="89" xfId="0" quotePrefix="1" applyNumberFormat="1" applyFont="1" applyFill="1" applyBorder="1" applyAlignment="1">
      <alignment horizontal="center" vertical="center"/>
    </xf>
    <xf numFmtId="0" fontId="6" fillId="0" borderId="0" xfId="0" applyFont="1" applyAlignment="1">
      <alignment horizontal="left" vertical="top" wrapText="1"/>
    </xf>
    <xf numFmtId="0" fontId="6" fillId="0" borderId="36" xfId="0" applyFont="1" applyBorder="1" applyAlignment="1">
      <alignment horizontal="left" vertical="top" wrapText="1"/>
    </xf>
    <xf numFmtId="10" fontId="11" fillId="2" borderId="124" xfId="0" quotePrefix="1" applyNumberFormat="1" applyFont="1" applyFill="1" applyBorder="1" applyAlignment="1">
      <alignment horizontal="center" vertical="center" wrapText="1"/>
    </xf>
    <xf numFmtId="10" fontId="11" fillId="2" borderId="142" xfId="0" quotePrefix="1" applyNumberFormat="1" applyFont="1" applyFill="1" applyBorder="1" applyAlignment="1">
      <alignment horizontal="center" vertical="center" wrapText="1"/>
    </xf>
    <xf numFmtId="10" fontId="11" fillId="2" borderId="16" xfId="0" applyNumberFormat="1" applyFont="1" applyFill="1" applyBorder="1" applyAlignment="1">
      <alignment horizontal="center" vertical="center" wrapText="1"/>
    </xf>
    <xf numFmtId="0" fontId="6" fillId="0" borderId="0" xfId="0" applyFont="1" applyAlignment="1">
      <alignment horizontal="center" vertical="center" wrapText="1"/>
    </xf>
    <xf numFmtId="0" fontId="11" fillId="2" borderId="14" xfId="0" quotePrefix="1" applyNumberFormat="1" applyFont="1" applyFill="1" applyBorder="1" applyAlignment="1">
      <alignment horizontal="center" vertical="center" wrapText="1"/>
    </xf>
  </cellXfs>
  <cellStyles count="1755">
    <cellStyle name="-" xfId="7"/>
    <cellStyle name="#,##0" xfId="8"/>
    <cellStyle name="%0." xfId="9"/>
    <cellStyle name="%0.0" xfId="10"/>
    <cellStyle name="%0.00" xfId="11"/>
    <cellStyle name="&amp;Z&amp;N" xfId="12"/>
    <cellStyle name="??_????????H9.12????????" xfId="13"/>
    <cellStyle name="_%(SignOnly)" xfId="14"/>
    <cellStyle name="_%(SignSpaceOnly)" xfId="15"/>
    <cellStyle name="_20101206 KPIs 2011" xfId="16"/>
    <cellStyle name="_20101206 KPIs 2011 2" xfId="17"/>
    <cellStyle name="_2010302 Development of ratios and RWAs (past, forecast and budget)_V3" xfId="18"/>
    <cellStyle name="_2010302 Development of ratios and RWAs (past, forecast and budget)_V3 2" xfId="19"/>
    <cellStyle name="_20110204 Finance Calendar 2011" xfId="20"/>
    <cellStyle name="_20110204 Finance Calendar 2011 2" xfId="21"/>
    <cellStyle name="_20110215 Finance Calendar 2011" xfId="22"/>
    <cellStyle name="_20110215 Finance Calendar 2011 2" xfId="23"/>
    <cellStyle name="_Bewertung DCF 1706" xfId="24"/>
    <cellStyle name="_Column1" xfId="25"/>
    <cellStyle name="_Column1 2" xfId="26"/>
    <cellStyle name="_Column1 3" xfId="27"/>
    <cellStyle name="_Column1 4" xfId="28"/>
    <cellStyle name="_Column1_20110419_Business_Performance_Report_v11" xfId="29"/>
    <cellStyle name="_Column1_20110419_Business_Performance_Report_v11_RSC" xfId="30"/>
    <cellStyle name="_Column1_Division Summary  PCR" xfId="31"/>
    <cellStyle name="_Column1_Key-P-FM" xfId="32"/>
    <cellStyle name="_Column1_Key-P-Retail" xfId="33"/>
    <cellStyle name="_Column1_New Network Strategy" xfId="34"/>
    <cellStyle name="_Column1_Restructuring File _ 3-07-13_scorecard" xfId="35"/>
    <cellStyle name="_Column1_Sales Funnel" xfId="36"/>
    <cellStyle name="_Column2" xfId="37"/>
    <cellStyle name="_Column3" xfId="38"/>
    <cellStyle name="_Column4" xfId="39"/>
    <cellStyle name="_Column4_~3174756" xfId="40"/>
    <cellStyle name="_Column4_~3174756_03 2011 Business Development" xfId="41"/>
    <cellStyle name="_Column4_~3174756_Derivatives" xfId="42"/>
    <cellStyle name="_Column4_03 2011 Business Development" xfId="43"/>
    <cellStyle name="_Column4_03 2011 Business Development_Derivatives" xfId="44"/>
    <cellStyle name="_Column4_2011_Segmentreporting_v79_Testversion" xfId="45"/>
    <cellStyle name="_Column4_20110419_Business_Performance_Report_v11" xfId="46"/>
    <cellStyle name="_Column4_BOLERO_2011-10-03_Nom" xfId="47"/>
    <cellStyle name="_Column4_BOLERO_2011-10-03_Nom_BOLERO_2012-12-03_V2" xfId="48"/>
    <cellStyle name="_Column4_BOLERO_2011-11-02_Mü" xfId="49"/>
    <cellStyle name="_Column4_BOLERO_2011-11-02_Mü_BOLERO_2012-12-03_V2" xfId="50"/>
    <cellStyle name="_Column4_BOLERO_2011-12-01_Mü" xfId="51"/>
    <cellStyle name="_Column4_BOLERO_2011-12-01_Mü_BOLERO_2012-12-03_V2" xfId="52"/>
    <cellStyle name="_Column4_BOLERO_2012-04-02" xfId="53"/>
    <cellStyle name="_Column4_BOLERO_2012-04-02_BOLERO_2012-12-03_V2" xfId="54"/>
    <cellStyle name="_Column4_BOLERO_2012-08-06" xfId="55"/>
    <cellStyle name="_Column4_BOLERO_2012-08-06_BOLERO_2012-12-03_V2" xfId="56"/>
    <cellStyle name="_Column4_BOLERO_2012-12-03_V3" xfId="57"/>
    <cellStyle name="_Column4_Daten_MonRep_2011_10" xfId="58"/>
    <cellStyle name="_Column4_Daten_MonRep_2011_10_BOLERO_2012-12-03_V2" xfId="59"/>
    <cellStyle name="_Column4_Daten_MonRep_2011_12_ergänzt" xfId="60"/>
    <cellStyle name="_Column4_Daten_MonRep_2011_12_ergänzt_BOLERO_2012-12-03_V2" xfId="61"/>
    <cellStyle name="_Column4_Daten_MonRep_2012_02" xfId="62"/>
    <cellStyle name="_Column4_Daten_MonRep_2012_02_BOLERO_2012-12-03_V2" xfId="63"/>
    <cellStyle name="_Column4_Daten_MonRep_2012_08" xfId="64"/>
    <cellStyle name="_Column4_Daten_MonRep_2012_08_BOLERO_2012-12-03_V2" xfId="65"/>
    <cellStyle name="_Column4_Daten_MonRep_2012_10" xfId="66"/>
    <cellStyle name="_Column4_Daten_MonRep_2012_10_BOLERO_2012-12-03_V2" xfId="67"/>
    <cellStyle name="_Column4_DELTA-POOL_111102" xfId="68"/>
    <cellStyle name="_Column4_Folien_cost review_09" xfId="69"/>
    <cellStyle name="_Column4_FTE_Plan_2012_Ressorts" xfId="70"/>
    <cellStyle name="_Column4_FTE_Plan_2012_Ressorts_BOLERO_2012-12-03_V2" xfId="71"/>
    <cellStyle name="_Column4_Info_FTE_Plan_2012" xfId="72"/>
    <cellStyle name="_Column4_Info_FTE_Plan_2012_BOLERO_2012-12-03_V2" xfId="73"/>
    <cellStyle name="_Column4_KONZERN_121203" xfId="74"/>
    <cellStyle name="_Column4_KONZERN_121203_BOLERO_2012-12-03_V2" xfId="75"/>
    <cellStyle name="_Column4_Mappe3" xfId="76"/>
    <cellStyle name="_Column4_Mappe6" xfId="77"/>
    <cellStyle name="_Column4_Mappe6_BOLERO_2012-12-03_V2" xfId="78"/>
    <cellStyle name="_Column4_MODELLE_2012" xfId="79"/>
    <cellStyle name="_Column4_MODELLE_2012_BOLERO_2012-12-03_V2" xfId="80"/>
    <cellStyle name="_Column4_Restructuring File _ 3-07-13_scorecard" xfId="81"/>
    <cellStyle name="_Column4_Restruk-Kosten_2012_1207_val" xfId="82"/>
    <cellStyle name="_Column4_STAT-Nominations_121212" xfId="83"/>
    <cellStyle name="_Column4_Wincor SB-Install" xfId="84"/>
    <cellStyle name="_Column4_Wincor SB-Install_BOLERO_2012-12-03_V2" xfId="85"/>
    <cellStyle name="_Column4_Wincor SB-Install_KONZERN_121203" xfId="86"/>
    <cellStyle name="_Column4_Wincor SB-Install_Mappe6" xfId="87"/>
    <cellStyle name="_Column4_Wincor SB-Install_STAT-Nominations_121212" xfId="88"/>
    <cellStyle name="_Column5" xfId="89"/>
    <cellStyle name="_Column6" xfId="90"/>
    <cellStyle name="_Column7" xfId="91"/>
    <cellStyle name="_Column7_Daten_MonRep_2011_12_ergänzt" xfId="92"/>
    <cellStyle name="_Column7_Mappe3" xfId="93"/>
    <cellStyle name="_Comma" xfId="94"/>
    <cellStyle name="_Comma_8-(j-k) 2008-2010 AOP 700k" xfId="95"/>
    <cellStyle name="_Comma_Cerberus Senior Payment Component Accrual Dec. 05" xfId="96"/>
    <cellStyle name="_consolidated own funds 11_2010" xfId="97"/>
    <cellStyle name="_consolidated own funds 11_2010 2" xfId="98"/>
    <cellStyle name="_Currency" xfId="99"/>
    <cellStyle name="_Currency_8-(j-k) 2008-2010 AOP 700k" xfId="100"/>
    <cellStyle name="_Currency_Cerberus Senior Payment Component Accrual Dec. 05" xfId="101"/>
    <cellStyle name="_CurrencySpace" xfId="102"/>
    <cellStyle name="_CurrencySpace_8-(j-k) 2008-2010 AOP 700k" xfId="103"/>
    <cellStyle name="_CurrencySpace_Cerberus Senior Payment Component Accrual Dec. 05" xfId="104"/>
    <cellStyle name="_Data" xfId="105"/>
    <cellStyle name="_Data 2" xfId="106"/>
    <cellStyle name="_Data 3" xfId="107"/>
    <cellStyle name="_Data 4" xfId="108"/>
    <cellStyle name="_Data_2009-IST-MONAT" xfId="109"/>
    <cellStyle name="_Data_2010-12 Excerpt HR Master Management Reporting - Period Jan - Dec 2010" xfId="110"/>
    <cellStyle name="_Data_2010-12 Excerpt HR Master Management Reporting - Period Jan - Dec 2010 2" xfId="111"/>
    <cellStyle name="_Data_2010-12 Excerpt HR Master Management Reporting - Period Jan - Dec 2010 3" xfId="112"/>
    <cellStyle name="_Data_2010-12 Excerpt HR Master Management Reporting - Period Jan - Dec 2010 4" xfId="113"/>
    <cellStyle name="_Data_2010-12 Excerpt HR Master Management Reporting - Period Jan - Dec 2010_20110419_Business_Performance_Report_v11" xfId="114"/>
    <cellStyle name="_Data_2010-12 Excerpt HR Master Management Reporting - Period Jan - Dec 2010_20110419_Business_Performance_Report_v11_RSC" xfId="115"/>
    <cellStyle name="_Data_2010-12 Excerpt HR Master Management Reporting - Period Jan - Dec 2010_Division Summary  PCR" xfId="116"/>
    <cellStyle name="_Data_2010-12 Excerpt HR Master Management Reporting - Period Jan - Dec 2010_Key-P-FM" xfId="117"/>
    <cellStyle name="_Data_2010-12 Excerpt HR Master Management Reporting - Period Jan - Dec 2010_Key-P-Retail" xfId="118"/>
    <cellStyle name="_Data_2010-12 Excerpt HR Master Management Reporting - Period Jan - Dec 2010_New Network Strategy" xfId="119"/>
    <cellStyle name="_Data_2010-12 Excerpt HR Master Management Reporting - Period Jan - Dec 2010_Sales Funnel" xfId="120"/>
    <cellStyle name="_Data_2010-IST-MONAT" xfId="121"/>
    <cellStyle name="_Data_20110321 Master Management Reporting 1.0_v6_PP_HL" xfId="122"/>
    <cellStyle name="_Data_20110321 Master Management Reporting 1.0_v6_PP_HL 2" xfId="123"/>
    <cellStyle name="_Data_20110321 Master Management Reporting 1.0_v6_PP_HL 3" xfId="124"/>
    <cellStyle name="_Data_20110321 Master Management Reporting 1.0_v6_PP_HL 4" xfId="125"/>
    <cellStyle name="_Data_20110321 Master Management Reporting 1.0_v6_PP_HL_03 2011 Business Development" xfId="126"/>
    <cellStyle name="_Data_20110321 Master Management Reporting 1.0_v6_PP_HL_20110419_Business_Performance_Report_v11_RSC" xfId="127"/>
    <cellStyle name="_Data_20110321 Master Management Reporting 1.0_v6_PP_HL_Division Summary  PCR" xfId="128"/>
    <cellStyle name="_Data_20110321 Master Management Reporting 1.0_v6_PP_HL_Key-P-FM" xfId="129"/>
    <cellStyle name="_Data_20110321 Master Management Reporting 1.0_v6_PP_HL_Key-P-Retail" xfId="130"/>
    <cellStyle name="_Data_20110321 Master Management Reporting 1.0_v6_PP_HL_New Network Strategy" xfId="131"/>
    <cellStyle name="_Data_20110321 Master Management Reporting 1.0_v6_PP_HL_Sales Funnel" xfId="132"/>
    <cellStyle name="_Data_20110419_Business_Performance_Report_v11" xfId="133"/>
    <cellStyle name="_Data_20110419_Business_Performance_Report_v11_RSC" xfId="134"/>
    <cellStyle name="_Data_2011-IST-MONAT" xfId="135"/>
    <cellStyle name="_Data_2012-IST-MONAT" xfId="136"/>
    <cellStyle name="_Data_Abgrenzung Personalaufwand 01.2011_2011-02-09" xfId="137"/>
    <cellStyle name="_Data_Abgrenzung Personalaufwand 01.2012_2012-02-03_vorl" xfId="138"/>
    <cellStyle name="_Data_Abgrenzung Personalaufwand 02.2011_2011-03-08_vorl" xfId="139"/>
    <cellStyle name="_Data_Abgrenzung Personalaufwand 02.2012_2012-03-08_vorl" xfId="140"/>
    <cellStyle name="_Data_Abgrenzung Personalaufwand 03.2011_2011-04-11_vorl" xfId="141"/>
    <cellStyle name="_Data_Abgrenzung Personalaufwand 03.2012_2012-04-10_vorläufig" xfId="142"/>
    <cellStyle name="_Data_Abgrenzung Personalaufwand 04.2011_2011-05-09_vorl" xfId="143"/>
    <cellStyle name="_Data_Abgrenzung Personalaufwand 04.2012_2012-05-08_in Arbeit" xfId="144"/>
    <cellStyle name="_Data_Abgrenzung Personalaufwand 05 2010_2010-06-08" xfId="145"/>
    <cellStyle name="_Data_Abgrenzung Personalaufwand 05 2010_2010-06-08 2" xfId="146"/>
    <cellStyle name="_Data_Abgrenzung Personalaufwand 05 2010_2010-06-08 3" xfId="147"/>
    <cellStyle name="_Data_Abgrenzung Personalaufwand 05 2010_2010-06-08 4" xfId="148"/>
    <cellStyle name="_Data_Abgrenzung Personalaufwand 05 2010_2010-06-08_20110419_Business_Performance_Report_v11" xfId="149"/>
    <cellStyle name="_Data_Abgrenzung Personalaufwand 05 2010_2010-06-08_20110419_Business_Performance_Report_v11_RSC" xfId="150"/>
    <cellStyle name="_Data_Abgrenzung Personalaufwand 05 2010_2010-06-08_Division Summary  PCR" xfId="151"/>
    <cellStyle name="_Data_Abgrenzung Personalaufwand 05 2010_2010-06-08_Key-P-FM" xfId="152"/>
    <cellStyle name="_Data_Abgrenzung Personalaufwand 05 2010_2010-06-08_Key-P-Retail" xfId="153"/>
    <cellStyle name="_Data_Abgrenzung Personalaufwand 05 2010_2010-06-08_New Network Strategy" xfId="154"/>
    <cellStyle name="_Data_Abgrenzung Personalaufwand 05 2010_2010-06-08_Restructuring File _ 3-07-13_scorecard" xfId="155"/>
    <cellStyle name="_Data_Abgrenzung Personalaufwand 05 2010_2010-06-08_Sales Funnel" xfId="156"/>
    <cellStyle name="_Data_Abgrenzung Personalaufwand 05.2011_2011-06-08_(vorl.)" xfId="157"/>
    <cellStyle name="_Data_Abgrenzung Personalaufwand 05.2012_2012-06-11_vorl" xfId="158"/>
    <cellStyle name="_Data_Abgrenzung Personalaufwand 06.2010_2010-07-08" xfId="159"/>
    <cellStyle name="_Data_Abgrenzung Personalaufwand 06.2010_2010-07-08 2" xfId="160"/>
    <cellStyle name="_Data_Abgrenzung Personalaufwand 06.2010_2010-07-08 3" xfId="161"/>
    <cellStyle name="_Data_Abgrenzung Personalaufwand 06.2010_2010-07-08 4" xfId="162"/>
    <cellStyle name="_Data_Abgrenzung Personalaufwand 06.2010_2010-07-08_20110419_Business_Performance_Report_v11" xfId="163"/>
    <cellStyle name="_Data_Abgrenzung Personalaufwand 06.2010_2010-07-08_20110419_Business_Performance_Report_v11_RSC" xfId="164"/>
    <cellStyle name="_Data_Abgrenzung Personalaufwand 06.2010_2010-07-08_Division Summary  PCR" xfId="165"/>
    <cellStyle name="_Data_Abgrenzung Personalaufwand 06.2010_2010-07-08_Key-P-FM" xfId="166"/>
    <cellStyle name="_Data_Abgrenzung Personalaufwand 06.2010_2010-07-08_Key-P-Retail" xfId="167"/>
    <cellStyle name="_Data_Abgrenzung Personalaufwand 06.2010_2010-07-08_New Network Strategy" xfId="168"/>
    <cellStyle name="_Data_Abgrenzung Personalaufwand 06.2010_2010-07-08_Restructuring File _ 3-07-13_scorecard" xfId="169"/>
    <cellStyle name="_Data_Abgrenzung Personalaufwand 06.2010_2010-07-08_Sales Funnel" xfId="170"/>
    <cellStyle name="_Data_Abgrenzung Personalaufwand 06.2011_2011-07-07_(vorl)" xfId="171"/>
    <cellStyle name="_Data_Abgrenzung Personalaufwand 06.2012_2012-06-28_endg" xfId="172"/>
    <cellStyle name="_Data_Abgrenzung Personalaufwand 07.2010_2010-08-06_vorläufig" xfId="173"/>
    <cellStyle name="_Data_Abgrenzung Personalaufwand 07.2010_2010-08-06_vorläufig 2" xfId="174"/>
    <cellStyle name="_Data_Abgrenzung Personalaufwand 07.2010_2010-08-06_vorläufig 3" xfId="175"/>
    <cellStyle name="_Data_Abgrenzung Personalaufwand 07.2010_2010-08-06_vorläufig 4" xfId="176"/>
    <cellStyle name="_Data_Abgrenzung Personalaufwand 07.2010_2010-08-06_vorläufig_20110419_Business_Performance_Report_v11" xfId="177"/>
    <cellStyle name="_Data_Abgrenzung Personalaufwand 07.2010_2010-08-06_vorläufig_20110419_Business_Performance_Report_v11_RSC" xfId="178"/>
    <cellStyle name="_Data_Abgrenzung Personalaufwand 07.2010_2010-08-06_vorläufig_Division Summary  PCR" xfId="179"/>
    <cellStyle name="_Data_Abgrenzung Personalaufwand 07.2010_2010-08-06_vorläufig_Key-P-FM" xfId="180"/>
    <cellStyle name="_Data_Abgrenzung Personalaufwand 07.2010_2010-08-06_vorläufig_Key-P-Retail" xfId="181"/>
    <cellStyle name="_Data_Abgrenzung Personalaufwand 07.2010_2010-08-06_vorläufig_New Network Strategy" xfId="182"/>
    <cellStyle name="_Data_Abgrenzung Personalaufwand 07.2010_2010-08-06_vorläufig_Restructuring File _ 3-07-13_scorecard" xfId="183"/>
    <cellStyle name="_Data_Abgrenzung Personalaufwand 07.2010_2010-08-06_vorläufig_Sales Funnel" xfId="184"/>
    <cellStyle name="_Data_Abgrenzung Personalaufwand 07.2011_2011-08-05_(vorl)" xfId="185"/>
    <cellStyle name="_Data_Abgrenzung Personalaufwand 07.2012_2012-08-08_final" xfId="186"/>
    <cellStyle name="_Data_Abgrenzung Personalaufwand 08.2010_2010-09-08_vorläufig" xfId="187"/>
    <cellStyle name="_Data_Abgrenzung Personalaufwand 08.2010_2010-09-08_vorläufig 2" xfId="188"/>
    <cellStyle name="_Data_Abgrenzung Personalaufwand 08.2010_2010-09-08_vorläufig 3" xfId="189"/>
    <cellStyle name="_Data_Abgrenzung Personalaufwand 08.2010_2010-09-08_vorläufig 4" xfId="190"/>
    <cellStyle name="_Data_Abgrenzung Personalaufwand 08.2010_2010-09-08_vorläufig_20110419_Business_Performance_Report_v11" xfId="191"/>
    <cellStyle name="_Data_Abgrenzung Personalaufwand 08.2010_2010-09-08_vorläufig_20110419_Business_Performance_Report_v11_RSC" xfId="192"/>
    <cellStyle name="_Data_Abgrenzung Personalaufwand 08.2010_2010-09-08_vorläufig_Division Summary  PCR" xfId="193"/>
    <cellStyle name="_Data_Abgrenzung Personalaufwand 08.2010_2010-09-08_vorläufig_Key-P-FM" xfId="194"/>
    <cellStyle name="_Data_Abgrenzung Personalaufwand 08.2010_2010-09-08_vorläufig_Key-P-Retail" xfId="195"/>
    <cellStyle name="_Data_Abgrenzung Personalaufwand 08.2010_2010-09-08_vorläufig_New Network Strategy" xfId="196"/>
    <cellStyle name="_Data_Abgrenzung Personalaufwand 08.2010_2010-09-08_vorläufig_Restructuring File _ 3-07-13_scorecard" xfId="197"/>
    <cellStyle name="_Data_Abgrenzung Personalaufwand 08.2010_2010-09-08_vorläufig_Sales Funnel" xfId="198"/>
    <cellStyle name="_Data_Abgrenzung Personalaufwand 08.2011_2011-09-01_(vorläufig)" xfId="199"/>
    <cellStyle name="_Data_Abgrenzung Personalaufwand 08.2012_2012-09-10_final_HL" xfId="200"/>
    <cellStyle name="_Data_Abgrenzung Personalaufwand 09.2010_2010-10-08_vorl" xfId="201"/>
    <cellStyle name="_Data_Abgrenzung Personalaufwand 09.2010_2010-10-08_vorl 2" xfId="202"/>
    <cellStyle name="_Data_Abgrenzung Personalaufwand 09.2010_2010-10-08_vorl 3" xfId="203"/>
    <cellStyle name="_Data_Abgrenzung Personalaufwand 09.2010_2010-10-08_vorl 4" xfId="204"/>
    <cellStyle name="_Data_Abgrenzung Personalaufwand 09.2010_2010-10-08_vorl_20110419_Business_Performance_Report_v11" xfId="205"/>
    <cellStyle name="_Data_Abgrenzung Personalaufwand 09.2010_2010-10-08_vorl_20110419_Business_Performance_Report_v11_RSC" xfId="206"/>
    <cellStyle name="_Data_Abgrenzung Personalaufwand 09.2010_2010-10-08_vorl_Division Summary  PCR" xfId="207"/>
    <cellStyle name="_Data_Abgrenzung Personalaufwand 09.2010_2010-10-08_vorl_Key-P-FM" xfId="208"/>
    <cellStyle name="_Data_Abgrenzung Personalaufwand 09.2010_2010-10-08_vorl_Key-P-Retail" xfId="209"/>
    <cellStyle name="_Data_Abgrenzung Personalaufwand 09.2010_2010-10-08_vorl_New Network Strategy" xfId="210"/>
    <cellStyle name="_Data_Abgrenzung Personalaufwand 09.2010_2010-10-08_vorl_Restructuring File _ 3-07-13_scorecard" xfId="211"/>
    <cellStyle name="_Data_Abgrenzung Personalaufwand 09.2010_2010-10-08_vorl_Sales Funnel" xfId="212"/>
    <cellStyle name="_Data_Abgrenzung Personalaufwand 09.2011_2011-10-10_(final)" xfId="213"/>
    <cellStyle name="_Data_Abgrenzung Personalaufwand 10.2010_2010-11-09_vorl" xfId="214"/>
    <cellStyle name="_Data_Abgrenzung Personalaufwand 10.2010_2010-11-09_vorl 2" xfId="215"/>
    <cellStyle name="_Data_Abgrenzung Personalaufwand 10.2010_2010-11-09_vorl 3" xfId="216"/>
    <cellStyle name="_Data_Abgrenzung Personalaufwand 10.2010_2010-11-09_vorl 4" xfId="217"/>
    <cellStyle name="_Data_Abgrenzung Personalaufwand 10.2010_2010-11-09_vorl_20110419_Business_Performance_Report_v11" xfId="218"/>
    <cellStyle name="_Data_Abgrenzung Personalaufwand 10.2010_2010-11-09_vorl_20110419_Business_Performance_Report_v11_RSC" xfId="219"/>
    <cellStyle name="_Data_Abgrenzung Personalaufwand 10.2010_2010-11-09_vorl_Division Summary  PCR" xfId="220"/>
    <cellStyle name="_Data_Abgrenzung Personalaufwand 10.2010_2010-11-09_vorl_Key-P-FM" xfId="221"/>
    <cellStyle name="_Data_Abgrenzung Personalaufwand 10.2010_2010-11-09_vorl_Key-P-Retail" xfId="222"/>
    <cellStyle name="_Data_Abgrenzung Personalaufwand 10.2010_2010-11-09_vorl_New Network Strategy" xfId="223"/>
    <cellStyle name="_Data_Abgrenzung Personalaufwand 10.2010_2010-11-09_vorl_Restructuring File _ 3-07-13_scorecard" xfId="224"/>
    <cellStyle name="_Data_Abgrenzung Personalaufwand 10.2010_2010-11-09_vorl_Sales Funnel" xfId="225"/>
    <cellStyle name="_Data_Abgrenzung Personalaufwand 10.2010_2010-12-09_final" xfId="226"/>
    <cellStyle name="_Data_Abgrenzung Personalaufwand 10.2010_2010-12-09_final 2" xfId="227"/>
    <cellStyle name="_Data_Abgrenzung Personalaufwand 10.2010_2010-12-09_final 3" xfId="228"/>
    <cellStyle name="_Data_Abgrenzung Personalaufwand 10.2010_2010-12-09_final 4" xfId="229"/>
    <cellStyle name="_Data_Abgrenzung Personalaufwand 10.2010_2010-12-09_final_20110419_Business_Performance_Report_v11" xfId="230"/>
    <cellStyle name="_Data_Abgrenzung Personalaufwand 10.2010_2010-12-09_final_20110419_Business_Performance_Report_v11_RSC" xfId="231"/>
    <cellStyle name="_Data_Abgrenzung Personalaufwand 10.2010_2010-12-09_final_Division Summary  PCR" xfId="232"/>
    <cellStyle name="_Data_Abgrenzung Personalaufwand 10.2010_2010-12-09_final_Key-P-FM" xfId="233"/>
    <cellStyle name="_Data_Abgrenzung Personalaufwand 10.2010_2010-12-09_final_Key-P-Retail" xfId="234"/>
    <cellStyle name="_Data_Abgrenzung Personalaufwand 10.2010_2010-12-09_final_New Network Strategy" xfId="235"/>
    <cellStyle name="_Data_Abgrenzung Personalaufwand 10.2010_2010-12-09_final_Restructuring File _ 3-07-13_scorecard" xfId="236"/>
    <cellStyle name="_Data_Abgrenzung Personalaufwand 10.2010_2010-12-09_final_Sales Funnel" xfId="237"/>
    <cellStyle name="_Data_Abgrenzung Personalaufwand 10.2011_2011-11-08_(vorl.)" xfId="238"/>
    <cellStyle name="_Data_Abgrenzung Personalaufwand 11.2011_2011-12-07_vorl" xfId="239"/>
    <cellStyle name="_Data_Cost Model 2012-07-14 Scenario 3_adj_20120910" xfId="240"/>
    <cellStyle name="_Data_Division Summary  PCR" xfId="241"/>
    <cellStyle name="_Data_FC_2012-03_Konten für Herbert" xfId="242"/>
    <cellStyle name="_Data_Key-P-FM" xfId="243"/>
    <cellStyle name="_Data_Key-P-Retail" xfId="244"/>
    <cellStyle name="_Data_Mappe4" xfId="245"/>
    <cellStyle name="_Data_Mappe4 2" xfId="246"/>
    <cellStyle name="_Data_Mappe4 3" xfId="247"/>
    <cellStyle name="_Data_Mappe4 4" xfId="248"/>
    <cellStyle name="_Data_Mappe4_20110419_Business_Performance_Report_v11" xfId="249"/>
    <cellStyle name="_Data_Mappe4_20110419_Business_Performance_Report_v11_RSC" xfId="250"/>
    <cellStyle name="_Data_Mappe4_Division Summary  PCR" xfId="251"/>
    <cellStyle name="_Data_Mappe4_Key-P-FM" xfId="252"/>
    <cellStyle name="_Data_Mappe4_Key-P-Retail" xfId="253"/>
    <cellStyle name="_Data_Mappe4_New Network Strategy" xfId="254"/>
    <cellStyle name="_Data_Mappe4_Restructuring File _ 3-07-13_scorecard" xfId="255"/>
    <cellStyle name="_Data_Mappe4_Sales Funnel" xfId="256"/>
    <cellStyle name="_Data_MOR_2011-01" xfId="257"/>
    <cellStyle name="_Data_MOR_2011-03 HBrunner" xfId="258"/>
    <cellStyle name="_Data_New Network Strategy" xfId="259"/>
    <cellStyle name="_Data_PA_an CO_Konten_Budget_20101104" xfId="260"/>
    <cellStyle name="_Data_PA_MCR_2010-12" xfId="261"/>
    <cellStyle name="_Data_PA_Pers+Sach_Erw 2.2011_2011-03-03" xfId="262"/>
    <cellStyle name="_Data_PA1_PA_MCR_Konten Forecast 2010" xfId="263"/>
    <cellStyle name="_Data_Restructuring File _ 3-07-13_scorecard" xfId="264"/>
    <cellStyle name="_Data_Sales Funnel" xfId="265"/>
    <cellStyle name="_Data_Versand Plan 2012-01-10_HR" xfId="266"/>
    <cellStyle name="_EM-Anforderung_V12_6.6" xfId="267"/>
    <cellStyle name="_Euro" xfId="268"/>
    <cellStyle name="_Excel Basistabellen und Graphiken_IFRS_102010 2.0" xfId="269"/>
    <cellStyle name="_Excel Basistabellen und Graphiken_IFRS_102010 2.0 2" xfId="270"/>
    <cellStyle name="_GBP Austria" xfId="271"/>
    <cellStyle name="_Header" xfId="272"/>
    <cellStyle name="_Heading" xfId="273"/>
    <cellStyle name="_Heading_8-(j-k) 2008-2010 AOP 700k" xfId="274"/>
    <cellStyle name="_Highlight" xfId="275"/>
    <cellStyle name="_Kopie von GBP Eastern Europe" xfId="276"/>
    <cellStyle name="_Multiple" xfId="277"/>
    <cellStyle name="_Multiple_8-(j-k) 2008-2010 AOP 700k" xfId="278"/>
    <cellStyle name="_Multiple_Cerberus Senior Payment Component Accrual Dec. 05" xfId="279"/>
    <cellStyle name="_MultipleSpace" xfId="280"/>
    <cellStyle name="_MultipleSpace_8-(j-k) 2008-2010 AOP 700k" xfId="281"/>
    <cellStyle name="_MultipleSpace_Cerberus Senior Payment Component Accrual Dec. 05" xfId="282"/>
    <cellStyle name="_Output summary Europe Sept21 v.145" xfId="283"/>
    <cellStyle name="_Percent" xfId="284"/>
    <cellStyle name="_PercentSpace" xfId="285"/>
    <cellStyle name="_Row1" xfId="286"/>
    <cellStyle name="_Row1 2" xfId="287"/>
    <cellStyle name="_Row1 3" xfId="288"/>
    <cellStyle name="_Row1 4" xfId="289"/>
    <cellStyle name="_Row1_20110419_Business_Performance_Report_v11" xfId="290"/>
    <cellStyle name="_Row1_20110419_Business_Performance_Report_v11_RSC" xfId="291"/>
    <cellStyle name="_Row1_Division Summary  PCR" xfId="292"/>
    <cellStyle name="_Row1_Key-P-FM" xfId="293"/>
    <cellStyle name="_Row1_Key-P-Retail" xfId="294"/>
    <cellStyle name="_Row1_New Network Strategy" xfId="295"/>
    <cellStyle name="_Row1_Restructuring File _ 3-07-13_scorecard" xfId="296"/>
    <cellStyle name="_Row1_Sales Funnel" xfId="297"/>
    <cellStyle name="_Row2" xfId="298"/>
    <cellStyle name="_Row3" xfId="299"/>
    <cellStyle name="_Row4" xfId="300"/>
    <cellStyle name="_Row5" xfId="301"/>
    <cellStyle name="_Row6" xfId="302"/>
    <cellStyle name="_Row7" xfId="303"/>
    <cellStyle name="_Row7_Daten_MonRep_2011_12_ergänzt" xfId="304"/>
    <cellStyle name="_Row7_Mappe3" xfId="305"/>
    <cellStyle name="_SubHeading" xfId="306"/>
    <cellStyle name="_SubHeading_8-(j-k) 2008-2010 AOP 700k" xfId="307"/>
    <cellStyle name="_Table" xfId="308"/>
    <cellStyle name="_Table_8-(j-k) 2008-2010 AOP 700k" xfId="309"/>
    <cellStyle name="_Table_8-(j-k) 2008-2010 AOP 700k_BL_Budget Assumption Workbook v1" xfId="310"/>
    <cellStyle name="_TableHead" xfId="311"/>
    <cellStyle name="_TableHead_8-(j-k) 2008-2010 AOP 700k" xfId="312"/>
    <cellStyle name="_TableHead_8-(j-k) 2008-2010 AOP 700k_BL_Budget Assumption Workbook v1" xfId="313"/>
    <cellStyle name="_TableRowHead" xfId="314"/>
    <cellStyle name="_TableRowHead_8-(j-k) 2008-2010 AOP 700k" xfId="315"/>
    <cellStyle name="_TableSuperHead" xfId="316"/>
    <cellStyle name="_TableSuperHead_20100616 overview " xfId="317"/>
    <cellStyle name="_TableSuperHead_20110204 Finance Calendar 2011" xfId="318"/>
    <cellStyle name="_TableSuperHead_20110204 Finance Calendar 2011_~3174756" xfId="319"/>
    <cellStyle name="_TableSuperHead_20110204 Finance Calendar 2011_03 2011 Business Development" xfId="320"/>
    <cellStyle name="_TableSuperHead_20110204 Finance Calendar 2011_03 2011 Business Development_Derivatives" xfId="321"/>
    <cellStyle name="_TableSuperHead_20110204 Finance Calendar 2011_2011_Segmentreporting_v79_Testversion" xfId="322"/>
    <cellStyle name="_TableSuperHead_20110204 Finance Calendar 2011_20110419_Business_Performance_Report_v11" xfId="323"/>
    <cellStyle name="_TableSuperHead_20110204 Finance Calendar 2011_Derivatives" xfId="324"/>
    <cellStyle name="_TableSuperHead_20110215 Finance Calendar 2011" xfId="325"/>
    <cellStyle name="_TableSuperHead_20110215 Finance Calendar 2011_03 2011 Business Development" xfId="326"/>
    <cellStyle name="_TableSuperHead_20110215 Finance Calendar 2011_03 2011 Business Development_Derivatives" xfId="327"/>
    <cellStyle name="_TableSuperHead_20110215 Finance Calendar 2011_2011_Segmentreporting_v79_Testversion" xfId="328"/>
    <cellStyle name="_TableSuperHead_20110215 Finance Calendar 2011_20110419_Business_Performance_Report_v11" xfId="329"/>
    <cellStyle name="_TableSuperHead_20110215 Finance Calendar 2011_Derivatives" xfId="330"/>
    <cellStyle name="_TableSuperHead_2011203 Overview Reports" xfId="331"/>
    <cellStyle name="_TableSuperHead_2011203 Overview Reports 2" xfId="332"/>
    <cellStyle name="_TableSuperHead_2011203 Overview Reports 3" xfId="333"/>
    <cellStyle name="_TableSuperHead_2011203 Overview Reports 4" xfId="334"/>
    <cellStyle name="_TableSuperHead_2011203 Overview Reports_~3174756" xfId="335"/>
    <cellStyle name="_TableSuperHead_2011203 Overview Reports_03 2011 Business Development" xfId="336"/>
    <cellStyle name="_TableSuperHead_2011203 Overview Reports_03 2011 Business Development_Derivatives" xfId="337"/>
    <cellStyle name="_TableSuperHead_2011203 Overview Reports_2011_Segmentreporting_v79_Testversion" xfId="338"/>
    <cellStyle name="_TableSuperHead_2011203 Overview Reports_20110419_Business_Performance_Report_v11" xfId="339"/>
    <cellStyle name="_TableSuperHead_2011203 Overview Reports_20110419_Business_Performance_Report_v11_RSC" xfId="340"/>
    <cellStyle name="_TableSuperHead_2011203 Overview Reports_Derivatives" xfId="341"/>
    <cellStyle name="_TableSuperHead_2011203 Overview Reports_Division Summary  PCR" xfId="342"/>
    <cellStyle name="_TableSuperHead_2011203 Overview Reports_Key-P-FM" xfId="343"/>
    <cellStyle name="_TableSuperHead_2011203 Overview Reports_Key-P-Retail" xfId="344"/>
    <cellStyle name="_TableSuperHead_2011203 Overview Reports_New Network Strategy" xfId="345"/>
    <cellStyle name="_TableSuperHead_2011203 Overview Reports_Sales Funnel" xfId="346"/>
    <cellStyle name="_TableSuperHead_8-(j-k) 2008-2010 AOP 700k" xfId="347"/>
    <cellStyle name="_TableSuperHead_Bawag - 2010 Plan _ IFRS - 6-17-2010" xfId="348"/>
    <cellStyle name="_TableSuperHead_Bawag - 2010 Plan _ IFRS - 6-17-2010_~3174756" xfId="349"/>
    <cellStyle name="_TableSuperHead_Bawag - 2010 Plan _ IFRS - 6-17-2010_03 2011 Business Development" xfId="350"/>
    <cellStyle name="_TableSuperHead_Bawag - 2010 Plan _ IFRS - 6-17-2010_03 2011 Business Development_Derivatives" xfId="351"/>
    <cellStyle name="_TableSuperHead_Bawag - 2010 Plan _ IFRS - 6-17-2010_2011_Segmentreporting_v79_Testversion" xfId="352"/>
    <cellStyle name="_TableSuperHead_Bawag - 2010 Plan _ IFRS - 6-17-2010_20110419_Business_Performance_Report_v11" xfId="353"/>
    <cellStyle name="_TableSuperHead_Bawag - 2010 Plan _ IFRS - 6-17-2010_Derivatives" xfId="354"/>
    <cellStyle name="_TableSuperHead_Derivatives" xfId="355"/>
    <cellStyle name="_TableSuperHead_Derivatives_1" xfId="356"/>
    <cellStyle name="_TableSuperHead_Derivatives_1 2" xfId="357"/>
    <cellStyle name="_TableSuperHead_Derivatives_1_KR Market Business Headcount" xfId="358"/>
    <cellStyle name="_TableSuperHead_Derivatives_2" xfId="359"/>
    <cellStyle name="_TableSuperHead_Derivatives_2 2" xfId="360"/>
    <cellStyle name="_TableSuperHead_Derivatives_2_KR Market Business Headcount" xfId="361"/>
    <cellStyle name="_TableSuperHead_DIVISION_Products" xfId="362"/>
    <cellStyle name="_TableSuperHead_DIVISION_Products 2" xfId="363"/>
    <cellStyle name="_TableSuperHead_DIVISION_Products 3" xfId="364"/>
    <cellStyle name="_TableSuperHead_DIVISION_Products 4" xfId="365"/>
    <cellStyle name="_TableSuperHead_DIVISION_Products_20100505_Segmentreporting_v57_Testversion" xfId="366"/>
    <cellStyle name="_TableSuperHead_DIVISION_Products_20100505_Segmentreporting_v57d" xfId="367"/>
    <cellStyle name="_TableSuperHead_DIVISION_Products_20100602_Segmentreporting_v61" xfId="368"/>
    <cellStyle name="_TableSuperHead_DIVISION_Products_20100607_Segmentreporting_v62" xfId="369"/>
    <cellStyle name="_TableSuperHead_DIVISION_Products_20100614_Segmentreporting_v68" xfId="370"/>
    <cellStyle name="_TableSuperHead_DIVISION_Products_20100614_Segmentreporting_v70_Testversion" xfId="371"/>
    <cellStyle name="_TableSuperHead_DIVISION_Products_20100713_Segmentreporting_v72" xfId="372"/>
    <cellStyle name="_TableSuperHead_DIVISION_Products_20100714_Segmentreporting_v73" xfId="373"/>
    <cellStyle name="_TableSuperHead_DIVISION_Products_20100714_Segmentreporting_v74" xfId="374"/>
    <cellStyle name="_TableSuperHead_DIVISION_Products_20100719_Segmentreporting_v75" xfId="375"/>
    <cellStyle name="_TableSuperHead_DIVISION_Products_20100719_Segmentreporting_v75_Testversion" xfId="376"/>
    <cellStyle name="_TableSuperHead_DIVISION_Products_20100720_Segmentreporting_v76_Testversion" xfId="377"/>
    <cellStyle name="_TableSuperHead_DIVISION_Products_20101012_Segmentreporting_v77_Testversion" xfId="378"/>
    <cellStyle name="_TableSuperHead_DIVISION_Products_20101206 KPIs 2011" xfId="379"/>
    <cellStyle name="_TableSuperHead_DIVISION_Products_2010301 KPIs 2011" xfId="380"/>
    <cellStyle name="_TableSuperHead_DIVISION_Products_2011_Segmentreporting_v79_Testversion" xfId="381"/>
    <cellStyle name="_TableSuperHead_DIVISION_Products_2011_Segmentreporting_v79_Testversion_01" xfId="382"/>
    <cellStyle name="_TableSuperHead_DIVISION_Products_20110215_Segmentreporting_v79_Testversion_x" xfId="383"/>
    <cellStyle name="_TableSuperHead_DIVISION_Products_20110307 Master Management Reporting 1.0_v6 Excerpt Businesses" xfId="384"/>
    <cellStyle name="_TableSuperHead_DIVISION_Products_20110419_Business_Performance_Report_v11_RSC" xfId="385"/>
    <cellStyle name="_TableSuperHead_DIVISION_Products_Division Summary  PCR" xfId="386"/>
    <cellStyle name="_TableSuperHead_DIVISION_Products_Key-P-FM" xfId="387"/>
    <cellStyle name="_TableSuperHead_DIVISION_Products_Key-P-Retail" xfId="388"/>
    <cellStyle name="_TableSuperHead_DIVISION_Products_Kopie von 20100608_Segmentreporting_v65" xfId="389"/>
    <cellStyle name="_TableSuperHead_DIVISION_Products_New Network Strategy" xfId="390"/>
    <cellStyle name="_TableSuperHead_DIVISION_Products_Sales Funnel" xfId="391"/>
    <cellStyle name="_TableSuperHead_DIVISION_Products_Testversion von 2011_Segmentreporting_v79_Testversion" xfId="392"/>
    <cellStyle name="_TableSuperHead_Excel Basistabellen und Graphiken_IFRS_102010 2.0" xfId="393"/>
    <cellStyle name="_TableSuperHead_Excel Basistabellen und Graphiken_IFRS_102010 2.0_~3174756" xfId="394"/>
    <cellStyle name="_TableSuperHead_Excel Basistabellen und Graphiken_IFRS_102010 2.0_03 2011 Business Development" xfId="395"/>
    <cellStyle name="_TableSuperHead_Excel Basistabellen und Graphiken_IFRS_102010 2.0_03 2011 Business Development_Derivatives" xfId="396"/>
    <cellStyle name="_TableSuperHead_Excel Basistabellen und Graphiken_IFRS_102010 2.0_2011_Segmentreporting_v79_Testversion" xfId="397"/>
    <cellStyle name="_TableSuperHead_Excel Basistabellen und Graphiken_IFRS_102010 2.0_20110419_Business_Performance_Report_v11" xfId="398"/>
    <cellStyle name="_TableSuperHead_Excel Basistabellen und Graphiken_IFRS_102010 2.0_Derivatives" xfId="399"/>
    <cellStyle name="_TableSuperHead_gains and losses_AfS" xfId="400"/>
    <cellStyle name="_TableSuperHead_gains and losses_AfS_~3174756" xfId="401"/>
    <cellStyle name="_TableSuperHead_gains and losses_AfS_03 2011 Business Development" xfId="402"/>
    <cellStyle name="_TableSuperHead_gains and losses_AfS_03 2011 Business Development_Derivatives" xfId="403"/>
    <cellStyle name="_TableSuperHead_gains and losses_AfS_2011_Segmentreporting_v79_Testversion" xfId="404"/>
    <cellStyle name="_TableSuperHead_gains and losses_AfS_20110419_Business_Performance_Report_v11" xfId="405"/>
    <cellStyle name="_TableSuperHead_gains and losses_AfS_Derivatives" xfId="406"/>
    <cellStyle name="_TableSuperHead_Tabelle1" xfId="407"/>
    <cellStyle name="=D:\WINNT\SYSTEM32\COMMAND.COM" xfId="408"/>
    <cellStyle name="0%" xfId="409"/>
    <cellStyle name="0,##0" xfId="410"/>
    <cellStyle name="0.0" xfId="411"/>
    <cellStyle name="0.0%" xfId="412"/>
    <cellStyle name="0.00" xfId="413"/>
    <cellStyle name="1" xfId="414"/>
    <cellStyle name="1 2" xfId="415"/>
    <cellStyle name="1_20100615_Erfassungstemplate_Ertragsplanung_Retail_v05_kuen" xfId="416"/>
    <cellStyle name="1_20100615_Erfassungstemplate_Ertragsplanung_Retail_v05_kuen 2" xfId="417"/>
    <cellStyle name="1_20100615_Erfassungstemplate_Ertragsplanung_Retail_v08" xfId="418"/>
    <cellStyle name="1_20100615_Erfassungstemplate_Ertragsplanung_Retail_v08 2" xfId="419"/>
    <cellStyle name="1_20100616 overview " xfId="420"/>
    <cellStyle name="1_20100623 Management Reporting - Business Review v100413a" xfId="421"/>
    <cellStyle name="1_20100630_Erfassungstemplate_Financial_Markets_v04" xfId="422"/>
    <cellStyle name="1_20100630_Erfassungstemplate_Financial_Markets_v04 2" xfId="423"/>
    <cellStyle name="1_20100701_Erfassungstemplate_Ertragsplanung_Retail_v11" xfId="424"/>
    <cellStyle name="1_20100701_Erfassungstemplate_Ertragsplanung_Retail_v11 2" xfId="425"/>
    <cellStyle name="1_20100702_Erfassungstemplate_Ertragsplanung_Retail_v15" xfId="426"/>
    <cellStyle name="1_20100702_Erfassungstemplate_Ertragsplanung_Retail_v15 2" xfId="427"/>
    <cellStyle name="1_20100702_Erfassungstemplate_Ertragsplanung_Retail_v16" xfId="428"/>
    <cellStyle name="1_20100702_Erfassungstemplate_Ertragsplanung_Retail_v16 2" xfId="429"/>
    <cellStyle name="1_20100702_Erfassungstemplate_Ertragsplanung_Retail_v22" xfId="430"/>
    <cellStyle name="1_20100702_Erfassungstemplate_Ertragsplanung_Retail_v22 2" xfId="431"/>
    <cellStyle name="1_20100702_Erfassungstemplate_Ertragsplanung_Retail_v23" xfId="432"/>
    <cellStyle name="1_20100702_Erfassungstemplate_Ertragsplanung_Retail_v23 2" xfId="433"/>
    <cellStyle name="1_20100713_Erfassungstemplate_Ertragsplanung_Retail_v26" xfId="434"/>
    <cellStyle name="1_20100713_Erfassungstemplate_Ertragsplanung_Retail_v26 2" xfId="435"/>
    <cellStyle name="1_20100718_Erfassungstemplate_Ertragsplanung_Retail_v29" xfId="436"/>
    <cellStyle name="1_20100718_Erfassungstemplate_Ertragsplanung_Retail_v29 2" xfId="437"/>
    <cellStyle name="1_20100720_Erfassungstemplate_LLP_00_draft" xfId="438"/>
    <cellStyle name="1_20100726 Management Reporting - Business Review v100413a" xfId="439"/>
    <cellStyle name="1_20100727 Management Reporting - Business Review v100413a" xfId="440"/>
    <cellStyle name="1_20100727 Management Reporting - Business Review v100413a TEST" xfId="441"/>
    <cellStyle name="1_20100728_Erfassungstemplate_Ertragsplanung_Retail_v44" xfId="442"/>
    <cellStyle name="1_20100728_Erfassungstemplate_Ertragsplanung_Retail_v44 2" xfId="443"/>
    <cellStyle name="1_20100728_Erfassungstemplate_Financial_Markets_v05" xfId="444"/>
    <cellStyle name="1_20100728_Erfassungstemplate_Financial_Markets_v05 2" xfId="445"/>
    <cellStyle name="1_20100728_Erfassungstemplate_Financial_Markets_v07" xfId="446"/>
    <cellStyle name="1_20100728_Erfassungstemplate_Financial_Markets_v07 2" xfId="447"/>
    <cellStyle name="1_20100806 Management Reporting - Business Review v100413a TESTVERSION" xfId="448"/>
    <cellStyle name="1_20101119_Segmentreporting_v78_Testversion" xfId="449"/>
    <cellStyle name="1_20101206 KPIs 2011" xfId="450"/>
    <cellStyle name="1_20110103 Management Reporting Details Business Review" xfId="451"/>
    <cellStyle name="1_20110204 Finance Calendar 2011" xfId="452"/>
    <cellStyle name="1_20110204 Finance Calendar 2011_~3174756" xfId="453"/>
    <cellStyle name="1_20110204 Finance Calendar 2011_03 2011 Business Development" xfId="454"/>
    <cellStyle name="1_20110204 Finance Calendar 2011_03 2011 Business Development_Derivatives" xfId="455"/>
    <cellStyle name="1_20110204 Finance Calendar 2011_2011_Segmentreporting_v79_Testversion" xfId="456"/>
    <cellStyle name="1_20110204 Finance Calendar 2011_20110419_Business_Performance_Report_v11" xfId="457"/>
    <cellStyle name="1_20110204 Finance Calendar 2011_Derivatives" xfId="458"/>
    <cellStyle name="1_20110215 Finance Calendar 2011" xfId="459"/>
    <cellStyle name="1_20110215 Finance Calendar 2011_03 2011 Business Development" xfId="460"/>
    <cellStyle name="1_20110215 Finance Calendar 2011_03 2011 Business Development_Derivatives" xfId="461"/>
    <cellStyle name="1_20110215 Finance Calendar 2011_2011_Segmentreporting_v79_Testversion" xfId="462"/>
    <cellStyle name="1_20110215 Finance Calendar 2011_20110419_Business_Performance_Report_v11" xfId="463"/>
    <cellStyle name="1_20110215 Finance Calendar 2011_Derivatives" xfId="464"/>
    <cellStyle name="1_2011203 Overview Reports" xfId="465"/>
    <cellStyle name="1_2011203 Overview Reports 2" xfId="466"/>
    <cellStyle name="1_2011203 Overview Reports 3" xfId="467"/>
    <cellStyle name="1_2011203 Overview Reports 4" xfId="468"/>
    <cellStyle name="1_2011203 Overview Reports_~3174756" xfId="469"/>
    <cellStyle name="1_2011203 Overview Reports_03 2011 Business Development" xfId="470"/>
    <cellStyle name="1_2011203 Overview Reports_03 2011 Business Development_Derivatives" xfId="471"/>
    <cellStyle name="1_2011203 Overview Reports_2011_Segmentreporting_v79_Testversion" xfId="472"/>
    <cellStyle name="1_2011203 Overview Reports_20110419_Business_Performance_Report_v11" xfId="473"/>
    <cellStyle name="1_2011203 Overview Reports_20110419_Business_Performance_Report_v11_RSC" xfId="474"/>
    <cellStyle name="1_2011203 Overview Reports_Derivatives" xfId="475"/>
    <cellStyle name="1_2011203 Overview Reports_Division Summary  PCR" xfId="476"/>
    <cellStyle name="1_2011203 Overview Reports_Key-P-FM" xfId="477"/>
    <cellStyle name="1_2011203 Overview Reports_Key-P-Retail" xfId="478"/>
    <cellStyle name="1_2011203 Overview Reports_New Network Strategy" xfId="479"/>
    <cellStyle name="1_2011203 Overview Reports_Sales Funnel" xfId="480"/>
    <cellStyle name="1_20121227 BP_2013_Ertragsplanung_TOTAL_MON_v00_COMMERCIAL_für MH" xfId="481"/>
    <cellStyle name="1_BOLERO_2012-08-06" xfId="482"/>
    <cellStyle name="1_BOLERO_2012-12-03_V2" xfId="483"/>
    <cellStyle name="1_BOLERO_2012-12-03_V3" xfId="484"/>
    <cellStyle name="1_BP_2011_Ertragsplanung_Total_v00" xfId="485"/>
    <cellStyle name="1_BP_2011_Ertragsplanung_Total_v01" xfId="486"/>
    <cellStyle name="1_BP_2011_Investment Books_CR" xfId="487"/>
    <cellStyle name="1_BP_2011_Investment Books_CR 2" xfId="488"/>
    <cellStyle name="1_BP_2011_Investment Books_CR_2 libor" xfId="489"/>
    <cellStyle name="1_BP_2011_Investment Books_CR_2 libor 2" xfId="490"/>
    <cellStyle name="1_BP_2011_Investment Books_CR_3 equity" xfId="491"/>
    <cellStyle name="1_BP_2011_Investment Books_CR_3 equity 2" xfId="492"/>
    <cellStyle name="1_BP_2011_Investment Books_CR_4 mismatch sov" xfId="493"/>
    <cellStyle name="1_BP_2011_Investment Books_CR_4 mismatch sov 2" xfId="494"/>
    <cellStyle name="1_BP_2011_Investment Books_CR_5_b" xfId="495"/>
    <cellStyle name="1_BP_2011_Investment Books_CR_5_b 2" xfId="496"/>
    <cellStyle name="1_BP_2011_Investment Books_CR_6" xfId="497"/>
    <cellStyle name="1_BP_2011_Investment Books_CR_6 2" xfId="498"/>
    <cellStyle name="1_BP_2011_Investment Books_CR_7" xfId="499"/>
    <cellStyle name="1_BP_2011_Investment Books_CR_7 2" xfId="500"/>
    <cellStyle name="1_BP_2011_Investment Books_CR_8" xfId="501"/>
    <cellStyle name="1_BP_2011_Investment Books_CR_8 2" xfId="502"/>
    <cellStyle name="1_BP_2012_Ertragsplanung_Total_v00" xfId="503"/>
    <cellStyle name="1_BP_2012_Ertragsplanung_Total_v03" xfId="504"/>
    <cellStyle name="1_BP_2012_Ertragsplanung_Total_v07" xfId="505"/>
    <cellStyle name="1_BP_2012_Ertragsplanung_Total_v10" xfId="506"/>
    <cellStyle name="1_BP_2012_LLP_KR" xfId="507"/>
    <cellStyle name="1_BP_2013_Ertragsplanung_TOTAL_MON_v00_COMMERCIAL" xfId="508"/>
    <cellStyle name="1_BP_2013_Ertragsplanung_TOTAL_MON_v00_COMMERCIAL_für MH" xfId="509"/>
    <cellStyle name="1_BP_2013_Ertragsplanung_TOTAL_MON_v00_INT_COMMERCIAL_für AW" xfId="510"/>
    <cellStyle name="1_consolidated own funds 11_2010" xfId="511"/>
    <cellStyle name="1_consolidated own funds 11_2010_~3174756" xfId="512"/>
    <cellStyle name="1_consolidated own funds 11_2010_03 2011 Business Development" xfId="513"/>
    <cellStyle name="1_consolidated own funds 11_2010_03 2011 Business Development_Derivatives" xfId="514"/>
    <cellStyle name="1_consolidated own funds 11_2010_2011_Segmentreporting_v79_Testversion" xfId="515"/>
    <cellStyle name="1_consolidated own funds 11_2010_20110419_Business_Performance_Report_v11" xfId="516"/>
    <cellStyle name="1_consolidated own funds 11_2010_Derivatives" xfId="517"/>
    <cellStyle name="1_Daten_MonRep_2012_08" xfId="518"/>
    <cellStyle name="1_Daten_MonRep_2012_10" xfId="519"/>
    <cellStyle name="1_DIVISION_Products" xfId="520"/>
    <cellStyle name="1_DIVISION_Products 2" xfId="521"/>
    <cellStyle name="1_DIVISION_Products 3" xfId="522"/>
    <cellStyle name="1_DIVISION_Products 4" xfId="523"/>
    <cellStyle name="1_DIVISION_Products_20100505_Segmentreporting_v57_Testversion" xfId="524"/>
    <cellStyle name="1_DIVISION_Products_20100505_Segmentreporting_v57_Testversion 2" xfId="525"/>
    <cellStyle name="1_DIVISION_Products_20100505_Segmentreporting_v57_Testversion_20100615_Erfassungstemplate_Ertragsplanung_Retail_v05_kuen" xfId="526"/>
    <cellStyle name="1_DIVISION_Products_20100505_Segmentreporting_v57_Testversion_20100615_Erfassungstemplate_Ertragsplanung_Retail_v05_kuen 2" xfId="527"/>
    <cellStyle name="1_DIVISION_Products_20100505_Segmentreporting_v57_Testversion_20100615_Erfassungstemplate_Ertragsplanung_Retail_v08" xfId="528"/>
    <cellStyle name="1_DIVISION_Products_20100505_Segmentreporting_v57_Testversion_20100615_Erfassungstemplate_Ertragsplanung_Retail_v08 2" xfId="529"/>
    <cellStyle name="1_DIVISION_Products_20100505_Segmentreporting_v57_Testversion_20100623 Management Reporting - Business Review v100413a" xfId="530"/>
    <cellStyle name="1_DIVISION_Products_20100505_Segmentreporting_v57_Testversion_20100630_Erfassungstemplate_Financial_Markets_v04" xfId="531"/>
    <cellStyle name="1_DIVISION_Products_20100505_Segmentreporting_v57_Testversion_20100630_Erfassungstemplate_Financial_Markets_v04 2" xfId="532"/>
    <cellStyle name="1_DIVISION_Products_20100505_Segmentreporting_v57_Testversion_20100701_Erfassungstemplate_Ertragsplanung_Retail_v11" xfId="533"/>
    <cellStyle name="1_DIVISION_Products_20100505_Segmentreporting_v57_Testversion_20100701_Erfassungstemplate_Ertragsplanung_Retail_v11 2" xfId="534"/>
    <cellStyle name="1_DIVISION_Products_20100505_Segmentreporting_v57_Testversion_20100702_Erfassungstemplate_Ertragsplanung_Retail_v15" xfId="535"/>
    <cellStyle name="1_DIVISION_Products_20100505_Segmentreporting_v57_Testversion_20100702_Erfassungstemplate_Ertragsplanung_Retail_v15 2" xfId="536"/>
    <cellStyle name="1_DIVISION_Products_20100505_Segmentreporting_v57_Testversion_20100702_Erfassungstemplate_Ertragsplanung_Retail_v16" xfId="537"/>
    <cellStyle name="1_DIVISION_Products_20100505_Segmentreporting_v57_Testversion_20100702_Erfassungstemplate_Ertragsplanung_Retail_v16 2" xfId="538"/>
    <cellStyle name="1_DIVISION_Products_20100505_Segmentreporting_v57_Testversion_20100702_Erfassungstemplate_Ertragsplanung_Retail_v22" xfId="539"/>
    <cellStyle name="1_DIVISION_Products_20100505_Segmentreporting_v57_Testversion_20100702_Erfassungstemplate_Ertragsplanung_Retail_v22 2" xfId="540"/>
    <cellStyle name="1_DIVISION_Products_20100505_Segmentreporting_v57_Testversion_20100702_Erfassungstemplate_Ertragsplanung_Retail_v23" xfId="541"/>
    <cellStyle name="1_DIVISION_Products_20100505_Segmentreporting_v57_Testversion_20100702_Erfassungstemplate_Ertragsplanung_Retail_v23 2" xfId="542"/>
    <cellStyle name="1_DIVISION_Products_20100505_Segmentreporting_v57_Testversion_20100713_Erfassungstemplate_Ertragsplanung_Retail_v26" xfId="543"/>
    <cellStyle name="1_DIVISION_Products_20100505_Segmentreporting_v57_Testversion_20100713_Erfassungstemplate_Ertragsplanung_Retail_v26 2" xfId="544"/>
    <cellStyle name="1_DIVISION_Products_20100505_Segmentreporting_v57_Testversion_20100718_Erfassungstemplate_Ertragsplanung_Retail_v29" xfId="545"/>
    <cellStyle name="1_DIVISION_Products_20100505_Segmentreporting_v57_Testversion_20100718_Erfassungstemplate_Ertragsplanung_Retail_v29 2" xfId="546"/>
    <cellStyle name="1_DIVISION_Products_20100505_Segmentreporting_v57_Testversion_20100720_Erfassungstemplate_LLP_00_draft" xfId="547"/>
    <cellStyle name="1_DIVISION_Products_20100505_Segmentreporting_v57_Testversion_20100726 Management Reporting - Business Review v100413a" xfId="548"/>
    <cellStyle name="1_DIVISION_Products_20100505_Segmentreporting_v57_Testversion_20100727 Management Reporting - Business Review v100413a" xfId="549"/>
    <cellStyle name="1_DIVISION_Products_20100505_Segmentreporting_v57_Testversion_20100727 Management Reporting - Business Review v100413a TEST" xfId="550"/>
    <cellStyle name="1_DIVISION_Products_20100505_Segmentreporting_v57_Testversion_20100728_Erfassungstemplate_Ertragsplanung_Retail_v44" xfId="551"/>
    <cellStyle name="1_DIVISION_Products_20100505_Segmentreporting_v57_Testversion_20100728_Erfassungstemplate_Ertragsplanung_Retail_v44 2" xfId="552"/>
    <cellStyle name="1_DIVISION_Products_20100505_Segmentreporting_v57_Testversion_20100728_Erfassungstemplate_Financial_Markets_v05" xfId="553"/>
    <cellStyle name="1_DIVISION_Products_20100505_Segmentreporting_v57_Testversion_20100728_Erfassungstemplate_Financial_Markets_v05 2" xfId="554"/>
    <cellStyle name="1_DIVISION_Products_20100505_Segmentreporting_v57_Testversion_20100728_Erfassungstemplate_Financial_Markets_v07" xfId="555"/>
    <cellStyle name="1_DIVISION_Products_20100505_Segmentreporting_v57_Testversion_20100728_Erfassungstemplate_Financial_Markets_v07 2" xfId="556"/>
    <cellStyle name="1_DIVISION_Products_20100505_Segmentreporting_v57_Testversion_20100806 Management Reporting - Business Review v100413a TESTVERSION" xfId="557"/>
    <cellStyle name="1_DIVISION_Products_20100505_Segmentreporting_v57_Testversion_20101119_Segmentreporting_v78_Testversion" xfId="558"/>
    <cellStyle name="1_DIVISION_Products_20100505_Segmentreporting_v57_Testversion_20101206 KPIs 2011" xfId="559"/>
    <cellStyle name="1_DIVISION_Products_20100505_Segmentreporting_v57_Testversion_20110103 Management Reporting Details Business Review" xfId="560"/>
    <cellStyle name="1_DIVISION_Products_20100505_Segmentreporting_v57_Testversion_20121227 BP_2013_Ertragsplanung_TOTAL_MON_v00_COMMERCIAL_für MH" xfId="561"/>
    <cellStyle name="1_DIVISION_Products_20100505_Segmentreporting_v57_Testversion_BP_2011_Ertragsplanung_Total_v00" xfId="562"/>
    <cellStyle name="1_DIVISION_Products_20100505_Segmentreporting_v57_Testversion_BP_2011_Ertragsplanung_Total_v01" xfId="563"/>
    <cellStyle name="1_DIVISION_Products_20100505_Segmentreporting_v57_Testversion_BP_2011_Investment Books_CR" xfId="564"/>
    <cellStyle name="1_DIVISION_Products_20100505_Segmentreporting_v57_Testversion_BP_2011_Investment Books_CR 2" xfId="565"/>
    <cellStyle name="1_DIVISION_Products_20100505_Segmentreporting_v57_Testversion_BP_2011_Investment Books_CR_2 libor" xfId="566"/>
    <cellStyle name="1_DIVISION_Products_20100505_Segmentreporting_v57_Testversion_BP_2011_Investment Books_CR_2 libor 2" xfId="567"/>
    <cellStyle name="1_DIVISION_Products_20100505_Segmentreporting_v57_Testversion_BP_2011_Investment Books_CR_3 equity" xfId="568"/>
    <cellStyle name="1_DIVISION_Products_20100505_Segmentreporting_v57_Testversion_BP_2011_Investment Books_CR_3 equity 2" xfId="569"/>
    <cellStyle name="1_DIVISION_Products_20100505_Segmentreporting_v57_Testversion_BP_2011_Investment Books_CR_4 mismatch sov" xfId="570"/>
    <cellStyle name="1_DIVISION_Products_20100505_Segmentreporting_v57_Testversion_BP_2011_Investment Books_CR_4 mismatch sov 2" xfId="571"/>
    <cellStyle name="1_DIVISION_Products_20100505_Segmentreporting_v57_Testversion_BP_2011_Investment Books_CR_5_b" xfId="572"/>
    <cellStyle name="1_DIVISION_Products_20100505_Segmentreporting_v57_Testversion_BP_2011_Investment Books_CR_5_b 2" xfId="573"/>
    <cellStyle name="1_DIVISION_Products_20100505_Segmentreporting_v57_Testversion_BP_2011_Investment Books_CR_6" xfId="574"/>
    <cellStyle name="1_DIVISION_Products_20100505_Segmentreporting_v57_Testversion_BP_2011_Investment Books_CR_6 2" xfId="575"/>
    <cellStyle name="1_DIVISION_Products_20100505_Segmentreporting_v57_Testversion_BP_2011_Investment Books_CR_7" xfId="576"/>
    <cellStyle name="1_DIVISION_Products_20100505_Segmentreporting_v57_Testversion_BP_2011_Investment Books_CR_7 2" xfId="577"/>
    <cellStyle name="1_DIVISION_Products_20100505_Segmentreporting_v57_Testversion_BP_2011_Investment Books_CR_8" xfId="578"/>
    <cellStyle name="1_DIVISION_Products_20100505_Segmentreporting_v57_Testversion_BP_2011_Investment Books_CR_8 2" xfId="579"/>
    <cellStyle name="1_DIVISION_Products_20100505_Segmentreporting_v57_Testversion_BP_2012_Ertragsplanung_Total_v00" xfId="580"/>
    <cellStyle name="1_DIVISION_Products_20100505_Segmentreporting_v57_Testversion_BP_2012_Ertragsplanung_Total_v03" xfId="581"/>
    <cellStyle name="1_DIVISION_Products_20100505_Segmentreporting_v57_Testversion_BP_2012_Ertragsplanung_Total_v07" xfId="582"/>
    <cellStyle name="1_DIVISION_Products_20100505_Segmentreporting_v57_Testversion_BP_2012_Ertragsplanung_Total_v10" xfId="583"/>
    <cellStyle name="1_DIVISION_Products_20100505_Segmentreporting_v57_Testversion_BP_2012_LLP_KR" xfId="584"/>
    <cellStyle name="1_DIVISION_Products_20100505_Segmentreporting_v57_Testversion_BP_2013_Ertragsplanung_TOTAL_MON_v00_COMMERCIAL" xfId="585"/>
    <cellStyle name="1_DIVISION_Products_20100505_Segmentreporting_v57_Testversion_BP_2013_Ertragsplanung_TOTAL_MON_v00_COMMERCIAL_für MH" xfId="586"/>
    <cellStyle name="1_DIVISION_Products_20100505_Segmentreporting_v57_Testversion_BP_2013_Ertragsplanung_TOTAL_MON_v00_INT_COMMERCIAL_für AW" xfId="587"/>
    <cellStyle name="1_DIVISION_Products_20100505_Segmentreporting_v57_Testversion_LLP_KR" xfId="588"/>
    <cellStyle name="1_DIVISION_Products_20100505_Segmentreporting_v57d" xfId="589"/>
    <cellStyle name="1_DIVISION_Products_20100505_Segmentreporting_v57d_20100623 Management Reporting - Business Review v100413a" xfId="590"/>
    <cellStyle name="1_DIVISION_Products_20100505_Segmentreporting_v57d_20100726 Management Reporting - Business Review v100413a" xfId="591"/>
    <cellStyle name="1_DIVISION_Products_20100505_Segmentreporting_v57d_20100727 Management Reporting - Business Review v100413a" xfId="592"/>
    <cellStyle name="1_DIVISION_Products_20100505_Segmentreporting_v57d_20100727 Management Reporting - Business Review v100413a TEST" xfId="593"/>
    <cellStyle name="1_DIVISION_Products_20100505_Segmentreporting_v57d_20100806 Management Reporting - Business Review v100413a TESTVERSION" xfId="594"/>
    <cellStyle name="1_DIVISION_Products_20100505_Segmentreporting_v57d_20101119_Segmentreporting_v78_Testversion" xfId="595"/>
    <cellStyle name="1_DIVISION_Products_20100505_Segmentreporting_v57d_20101206 KPIs 2011" xfId="596"/>
    <cellStyle name="1_DIVISION_Products_20100505_Segmentreporting_v57d_20110103 Management Reporting Details Business Review" xfId="597"/>
    <cellStyle name="1_DIVISION_Products_20100602_Segmentreporting_v61" xfId="598"/>
    <cellStyle name="1_DIVISION_Products_20100602_Segmentreporting_v61_20100623 Management Reporting - Business Review v100413a" xfId="599"/>
    <cellStyle name="1_DIVISION_Products_20100602_Segmentreporting_v61_20100726 Management Reporting - Business Review v100413a" xfId="600"/>
    <cellStyle name="1_DIVISION_Products_20100602_Segmentreporting_v61_20100727 Management Reporting - Business Review v100413a" xfId="601"/>
    <cellStyle name="1_DIVISION_Products_20100602_Segmentreporting_v61_20100727 Management Reporting - Business Review v100413a TEST" xfId="602"/>
    <cellStyle name="1_DIVISION_Products_20100602_Segmentreporting_v61_20100806 Management Reporting - Business Review v100413a TESTVERSION" xfId="603"/>
    <cellStyle name="1_DIVISION_Products_20100602_Segmentreporting_v61_20101119_Segmentreporting_v78_Testversion" xfId="604"/>
    <cellStyle name="1_DIVISION_Products_20100602_Segmentreporting_v61_20101206 KPIs 2011" xfId="605"/>
    <cellStyle name="1_DIVISION_Products_20100602_Segmentreporting_v61_20110103 Management Reporting Details Business Review" xfId="606"/>
    <cellStyle name="1_DIVISION_Products_20100607_Segmentreporting_v62" xfId="607"/>
    <cellStyle name="1_DIVISION_Products_20100607_Segmentreporting_v62_20100623 Management Reporting - Business Review v100413a" xfId="608"/>
    <cellStyle name="1_DIVISION_Products_20100607_Segmentreporting_v62_20100726 Management Reporting - Business Review v100413a" xfId="609"/>
    <cellStyle name="1_DIVISION_Products_20100607_Segmentreporting_v62_20100727 Management Reporting - Business Review v100413a" xfId="610"/>
    <cellStyle name="1_DIVISION_Products_20100607_Segmentreporting_v62_20100727 Management Reporting - Business Review v100413a TEST" xfId="611"/>
    <cellStyle name="1_DIVISION_Products_20100607_Segmentreporting_v62_20100806 Management Reporting - Business Review v100413a TESTVERSION" xfId="612"/>
    <cellStyle name="1_DIVISION_Products_20100607_Segmentreporting_v62_20101119_Segmentreporting_v78_Testversion" xfId="613"/>
    <cellStyle name="1_DIVISION_Products_20100607_Segmentreporting_v62_20101206 KPIs 2011" xfId="614"/>
    <cellStyle name="1_DIVISION_Products_20100607_Segmentreporting_v62_20110103 Management Reporting Details Business Review" xfId="615"/>
    <cellStyle name="1_DIVISION_Products_20100614_Segmentreporting_v68" xfId="616"/>
    <cellStyle name="1_DIVISION_Products_20100614_Segmentreporting_v68_20100623 Management Reporting - Business Review v100413a" xfId="617"/>
    <cellStyle name="1_DIVISION_Products_20100614_Segmentreporting_v68_20100726 Management Reporting - Business Review v100413a" xfId="618"/>
    <cellStyle name="1_DIVISION_Products_20100614_Segmentreporting_v68_20100727 Management Reporting - Business Review v100413a" xfId="619"/>
    <cellStyle name="1_DIVISION_Products_20100614_Segmentreporting_v68_20100727 Management Reporting - Business Review v100413a TEST" xfId="620"/>
    <cellStyle name="1_DIVISION_Products_20100614_Segmentreporting_v68_20100806 Management Reporting - Business Review v100413a TESTVERSION" xfId="621"/>
    <cellStyle name="1_DIVISION_Products_20100614_Segmentreporting_v68_20101119_Segmentreporting_v78_Testversion" xfId="622"/>
    <cellStyle name="1_DIVISION_Products_20100614_Segmentreporting_v68_20101206 KPIs 2011" xfId="623"/>
    <cellStyle name="1_DIVISION_Products_20100614_Segmentreporting_v68_20110103 Management Reporting Details Business Review" xfId="624"/>
    <cellStyle name="1_DIVISION_Products_20100614_Segmentreporting_v70_Testversion" xfId="625"/>
    <cellStyle name="1_DIVISION_Products_20100615_Erfassungstemplate_Ertragsplanung_Retail_v05_kuen" xfId="626"/>
    <cellStyle name="1_DIVISION_Products_20100615_Erfassungstemplate_Ertragsplanung_Retail_v05_kuen 2" xfId="627"/>
    <cellStyle name="1_DIVISION_Products_20100615_Erfassungstemplate_Ertragsplanung_Retail_v08" xfId="628"/>
    <cellStyle name="1_DIVISION_Products_20100615_Erfassungstemplate_Ertragsplanung_Retail_v08 2" xfId="629"/>
    <cellStyle name="1_DIVISION_Products_20100623 Management Reporting - Business Review v100413a" xfId="630"/>
    <cellStyle name="1_DIVISION_Products_20100630_Erfassungstemplate_Financial_Markets_v04" xfId="631"/>
    <cellStyle name="1_DIVISION_Products_20100630_Erfassungstemplate_Financial_Markets_v04 2" xfId="632"/>
    <cellStyle name="1_DIVISION_Products_20100701_Erfassungstemplate_Ertragsplanung_Retail_v11" xfId="633"/>
    <cellStyle name="1_DIVISION_Products_20100701_Erfassungstemplate_Ertragsplanung_Retail_v11 2" xfId="634"/>
    <cellStyle name="1_DIVISION_Products_20100702_Erfassungstemplate_Ertragsplanung_Retail_v15" xfId="635"/>
    <cellStyle name="1_DIVISION_Products_20100702_Erfassungstemplate_Ertragsplanung_Retail_v15 2" xfId="636"/>
    <cellStyle name="1_DIVISION_Products_20100702_Erfassungstemplate_Ertragsplanung_Retail_v16" xfId="637"/>
    <cellStyle name="1_DIVISION_Products_20100702_Erfassungstemplate_Ertragsplanung_Retail_v16 2" xfId="638"/>
    <cellStyle name="1_DIVISION_Products_20100702_Erfassungstemplate_Ertragsplanung_Retail_v22" xfId="639"/>
    <cellStyle name="1_DIVISION_Products_20100702_Erfassungstemplate_Ertragsplanung_Retail_v22 2" xfId="640"/>
    <cellStyle name="1_DIVISION_Products_20100702_Erfassungstemplate_Ertragsplanung_Retail_v23" xfId="641"/>
    <cellStyle name="1_DIVISION_Products_20100702_Erfassungstemplate_Ertragsplanung_Retail_v23 2" xfId="642"/>
    <cellStyle name="1_DIVISION_Products_20100713_Erfassungstemplate_Ertragsplanung_Retail_v26" xfId="643"/>
    <cellStyle name="1_DIVISION_Products_20100713_Erfassungstemplate_Ertragsplanung_Retail_v26 2" xfId="644"/>
    <cellStyle name="1_DIVISION_Products_20100713_Segmentreporting_v72" xfId="645"/>
    <cellStyle name="1_DIVISION_Products_20100714_Segmentreporting_v73" xfId="646"/>
    <cellStyle name="1_DIVISION_Products_20100714_Segmentreporting_v74" xfId="647"/>
    <cellStyle name="1_DIVISION_Products_20100718_Erfassungstemplate_Ertragsplanung_Retail_v29" xfId="648"/>
    <cellStyle name="1_DIVISION_Products_20100718_Erfassungstemplate_Ertragsplanung_Retail_v29 2" xfId="649"/>
    <cellStyle name="1_DIVISION_Products_20100719_Segmentreporting_v75" xfId="650"/>
    <cellStyle name="1_DIVISION_Products_20100719_Segmentreporting_v75_Testversion" xfId="651"/>
    <cellStyle name="1_DIVISION_Products_20100720_Erfassungstemplate_LLP_00_draft" xfId="652"/>
    <cellStyle name="1_DIVISION_Products_20100720_Segmentreporting_v76_Testversion" xfId="653"/>
    <cellStyle name="1_DIVISION_Products_20100726 Management Reporting - Business Review v100413a" xfId="654"/>
    <cellStyle name="1_DIVISION_Products_20100727 Management Reporting - Business Review v100413a" xfId="655"/>
    <cellStyle name="1_DIVISION_Products_20100727 Management Reporting - Business Review v100413a TEST" xfId="656"/>
    <cellStyle name="1_DIVISION_Products_20100728_Erfassungstemplate_Ertragsplanung_Retail_v44" xfId="657"/>
    <cellStyle name="1_DIVISION_Products_20100728_Erfassungstemplate_Ertragsplanung_Retail_v44 2" xfId="658"/>
    <cellStyle name="1_DIVISION_Products_20100728_Erfassungstemplate_Financial_Markets_v05" xfId="659"/>
    <cellStyle name="1_DIVISION_Products_20100728_Erfassungstemplate_Financial_Markets_v05 2" xfId="660"/>
    <cellStyle name="1_DIVISION_Products_20100728_Erfassungstemplate_Financial_Markets_v07" xfId="661"/>
    <cellStyle name="1_DIVISION_Products_20100728_Erfassungstemplate_Financial_Markets_v07 2" xfId="662"/>
    <cellStyle name="1_DIVISION_Products_20100806 Management Reporting - Business Review v100413a TESTVERSION" xfId="663"/>
    <cellStyle name="1_DIVISION_Products_20101012_Segmentreporting_v77_Testversion" xfId="664"/>
    <cellStyle name="1_DIVISION_Products_20101119_Segmentreporting_v78_Testversion" xfId="665"/>
    <cellStyle name="1_DIVISION_Products_20101206 KPIs 2011" xfId="666"/>
    <cellStyle name="1_DIVISION_Products_2010301 KPIs 2011" xfId="667"/>
    <cellStyle name="1_DIVISION_Products_2011_Segmentreporting_v79_Testversion" xfId="668"/>
    <cellStyle name="1_DIVISION_Products_2011_Segmentreporting_v79_Testversion_01" xfId="669"/>
    <cellStyle name="1_DIVISION_Products_20110103 Management Reporting Details Business Review" xfId="670"/>
    <cellStyle name="1_DIVISION_Products_20110215_Segmentreporting_v79_Testversion_x" xfId="671"/>
    <cellStyle name="1_DIVISION_Products_20110307 Master Management Reporting 1.0_v6 Excerpt Businesses" xfId="672"/>
    <cellStyle name="1_DIVISION_Products_20110419_Business_Performance_Report_v11_RSC" xfId="673"/>
    <cellStyle name="1_DIVISION_Products_20121227 BP_2013_Ertragsplanung_TOTAL_MON_v00_COMMERCIAL_für MH" xfId="674"/>
    <cellStyle name="1_DIVISION_Products_BP_2011_Ertragsplanung_Total_v00" xfId="675"/>
    <cellStyle name="1_DIVISION_Products_BP_2011_Ertragsplanung_Total_v01" xfId="676"/>
    <cellStyle name="1_DIVISION_Products_BP_2011_Investment Books_CR" xfId="677"/>
    <cellStyle name="1_DIVISION_Products_BP_2011_Investment Books_CR 2" xfId="678"/>
    <cellStyle name="1_DIVISION_Products_BP_2011_Investment Books_CR_2 libor" xfId="679"/>
    <cellStyle name="1_DIVISION_Products_BP_2011_Investment Books_CR_2 libor 2" xfId="680"/>
    <cellStyle name="1_DIVISION_Products_BP_2011_Investment Books_CR_3 equity" xfId="681"/>
    <cellStyle name="1_DIVISION_Products_BP_2011_Investment Books_CR_3 equity 2" xfId="682"/>
    <cellStyle name="1_DIVISION_Products_BP_2011_Investment Books_CR_4 mismatch sov" xfId="683"/>
    <cellStyle name="1_DIVISION_Products_BP_2011_Investment Books_CR_4 mismatch sov 2" xfId="684"/>
    <cellStyle name="1_DIVISION_Products_BP_2011_Investment Books_CR_5_b" xfId="685"/>
    <cellStyle name="1_DIVISION_Products_BP_2011_Investment Books_CR_5_b 2" xfId="686"/>
    <cellStyle name="1_DIVISION_Products_BP_2011_Investment Books_CR_6" xfId="687"/>
    <cellStyle name="1_DIVISION_Products_BP_2011_Investment Books_CR_6 2" xfId="688"/>
    <cellStyle name="1_DIVISION_Products_BP_2011_Investment Books_CR_7" xfId="689"/>
    <cellStyle name="1_DIVISION_Products_BP_2011_Investment Books_CR_7 2" xfId="690"/>
    <cellStyle name="1_DIVISION_Products_BP_2011_Investment Books_CR_8" xfId="691"/>
    <cellStyle name="1_DIVISION_Products_BP_2011_Investment Books_CR_8 2" xfId="692"/>
    <cellStyle name="1_DIVISION_Products_BP_2012_Ertragsplanung_Total_v00" xfId="693"/>
    <cellStyle name="1_DIVISION_Products_BP_2012_Ertragsplanung_Total_v03" xfId="694"/>
    <cellStyle name="1_DIVISION_Products_BP_2012_Ertragsplanung_Total_v07" xfId="695"/>
    <cellStyle name="1_DIVISION_Products_BP_2012_Ertragsplanung_Total_v10" xfId="696"/>
    <cellStyle name="1_DIVISION_Products_BP_2012_LLP_KR" xfId="697"/>
    <cellStyle name="1_DIVISION_Products_BP_2013_Ertragsplanung_TOTAL_MON_v00_COMMERCIAL" xfId="698"/>
    <cellStyle name="1_DIVISION_Products_BP_2013_Ertragsplanung_TOTAL_MON_v00_COMMERCIAL_für MH" xfId="699"/>
    <cellStyle name="1_DIVISION_Products_BP_2013_Ertragsplanung_TOTAL_MON_v00_INT_COMMERCIAL_für AW" xfId="700"/>
    <cellStyle name="1_DIVISION_Products_Division Summary  PCR" xfId="701"/>
    <cellStyle name="1_DIVISION_Products_Key-P-FM" xfId="702"/>
    <cellStyle name="1_DIVISION_Products_Key-P-Retail" xfId="703"/>
    <cellStyle name="1_DIVISION_Products_Kopie von 20100608_Segmentreporting_v65" xfId="704"/>
    <cellStyle name="1_DIVISION_Products_Kopie von 20100608_Segmentreporting_v65_20100623 Management Reporting - Business Review v100413a" xfId="705"/>
    <cellStyle name="1_DIVISION_Products_Kopie von 20100608_Segmentreporting_v65_20100726 Management Reporting - Business Review v100413a" xfId="706"/>
    <cellStyle name="1_DIVISION_Products_Kopie von 20100608_Segmentreporting_v65_20100727 Management Reporting - Business Review v100413a" xfId="707"/>
    <cellStyle name="1_DIVISION_Products_Kopie von 20100608_Segmentreporting_v65_20100727 Management Reporting - Business Review v100413a TEST" xfId="708"/>
    <cellStyle name="1_DIVISION_Products_Kopie von 20100608_Segmentreporting_v65_20100806 Management Reporting - Business Review v100413a TESTVERSION" xfId="709"/>
    <cellStyle name="1_DIVISION_Products_Kopie von 20100608_Segmentreporting_v65_20101119_Segmentreporting_v78_Testversion" xfId="710"/>
    <cellStyle name="1_DIVISION_Products_Kopie von 20100608_Segmentreporting_v65_20101206 KPIs 2011" xfId="711"/>
    <cellStyle name="1_DIVISION_Products_Kopie von 20100608_Segmentreporting_v65_20110103 Management Reporting Details Business Review" xfId="712"/>
    <cellStyle name="1_DIVISION_Products_LLP_KR" xfId="713"/>
    <cellStyle name="1_DIVISION_Products_New Network Strategy" xfId="714"/>
    <cellStyle name="1_DIVISION_Products_Sales Funnel" xfId="715"/>
    <cellStyle name="1_DIVISION_Products_Testversion von 2011_Segmentreporting_v79_Testversion" xfId="716"/>
    <cellStyle name="1_Excel Basistabellen und Graphiken_IFRS_102010 2.0" xfId="717"/>
    <cellStyle name="1_Excel Basistabellen und Graphiken_IFRS_102010 2.0_~3174756" xfId="718"/>
    <cellStyle name="1_Excel Basistabellen und Graphiken_IFRS_102010 2.0_03 2011 Business Development" xfId="719"/>
    <cellStyle name="1_Excel Basistabellen und Graphiken_IFRS_102010 2.0_03 2011 Business Development_Derivatives" xfId="720"/>
    <cellStyle name="1_Excel Basistabellen und Graphiken_IFRS_102010 2.0_2011_Segmentreporting_v79_Testversion" xfId="721"/>
    <cellStyle name="1_Excel Basistabellen und Graphiken_IFRS_102010 2.0_20110419_Business_Performance_Report_v11" xfId="722"/>
    <cellStyle name="1_Excel Basistabellen und Graphiken_IFRS_102010 2.0_Derivatives" xfId="723"/>
    <cellStyle name="1_KONZERN_121203" xfId="724"/>
    <cellStyle name="1_KONZERN_121203_BOLERO_2012-12-03_V2" xfId="725"/>
    <cellStyle name="1_LLP_KR" xfId="726"/>
    <cellStyle name="1_Mappe6" xfId="727"/>
    <cellStyle name="1_Mappe6_BOLERO_2012-12-03_V2" xfId="728"/>
    <cellStyle name="1_Restructuring File _ 3-07-13_scorecard" xfId="729"/>
    <cellStyle name="1_STAT-Nominations_121212" xfId="730"/>
    <cellStyle name="1_Wincor SB-Install" xfId="731"/>
    <cellStyle name="1Normal" xfId="732"/>
    <cellStyle name="2" xfId="733"/>
    <cellStyle name="2_20100616 overview " xfId="734"/>
    <cellStyle name="2_20100623 Management Reporting - Business Review v100413a" xfId="735"/>
    <cellStyle name="2_20100726 Management Reporting - Business Review v100413a" xfId="736"/>
    <cellStyle name="2_20100727 Management Reporting - Business Review v100413a" xfId="737"/>
    <cellStyle name="2_20100727 Management Reporting - Business Review v100413a TEST" xfId="738"/>
    <cellStyle name="2_20100806 Management Reporting - Business Review v100413a TESTVERSION" xfId="739"/>
    <cellStyle name="2_20101119_Segmentreporting_v78_Testversion" xfId="740"/>
    <cellStyle name="2_20101206 KPIs 2011" xfId="741"/>
    <cellStyle name="2_20110103 Management Reporting Details Business Review" xfId="742"/>
    <cellStyle name="2_20110204 Finance Calendar 2011" xfId="743"/>
    <cellStyle name="2_20110204 Finance Calendar 2011_~3174756" xfId="744"/>
    <cellStyle name="2_20110204 Finance Calendar 2011_03 2011 Business Development" xfId="745"/>
    <cellStyle name="2_20110204 Finance Calendar 2011_03 2011 Business Development_Derivatives" xfId="746"/>
    <cellStyle name="2_20110204 Finance Calendar 2011_2011_Segmentreporting_v79_Testversion" xfId="747"/>
    <cellStyle name="2_20110204 Finance Calendar 2011_20110419_Business_Performance_Report_v11" xfId="748"/>
    <cellStyle name="2_20110204 Finance Calendar 2011_Derivatives" xfId="749"/>
    <cellStyle name="2_20110215 Finance Calendar 2011" xfId="750"/>
    <cellStyle name="2_20110215 Finance Calendar 2011_03 2011 Business Development" xfId="751"/>
    <cellStyle name="2_20110215 Finance Calendar 2011_03 2011 Business Development_Derivatives" xfId="752"/>
    <cellStyle name="2_20110215 Finance Calendar 2011_2011_Segmentreporting_v79_Testversion" xfId="753"/>
    <cellStyle name="2_20110215 Finance Calendar 2011_20110419_Business_Performance_Report_v11" xfId="754"/>
    <cellStyle name="2_20110215 Finance Calendar 2011_Derivatives" xfId="755"/>
    <cellStyle name="2_2011203 Overview Reports" xfId="756"/>
    <cellStyle name="2_2011203 Overview Reports 2" xfId="757"/>
    <cellStyle name="2_2011203 Overview Reports 3" xfId="758"/>
    <cellStyle name="2_2011203 Overview Reports 4" xfId="759"/>
    <cellStyle name="2_2011203 Overview Reports_~3174756" xfId="760"/>
    <cellStyle name="2_2011203 Overview Reports_03 2011 Business Development" xfId="761"/>
    <cellStyle name="2_2011203 Overview Reports_03 2011 Business Development_Derivatives" xfId="762"/>
    <cellStyle name="2_2011203 Overview Reports_2011_Segmentreporting_v79_Testversion" xfId="763"/>
    <cellStyle name="2_2011203 Overview Reports_20110419_Business_Performance_Report_v11" xfId="764"/>
    <cellStyle name="2_2011203 Overview Reports_20110419_Business_Performance_Report_v11_RSC" xfId="765"/>
    <cellStyle name="2_2011203 Overview Reports_Derivatives" xfId="766"/>
    <cellStyle name="2_2011203 Overview Reports_Division Summary  PCR" xfId="767"/>
    <cellStyle name="2_2011203 Overview Reports_Key-P-FM" xfId="768"/>
    <cellStyle name="2_2011203 Overview Reports_Key-P-Retail" xfId="769"/>
    <cellStyle name="2_2011203 Overview Reports_New Network Strategy" xfId="770"/>
    <cellStyle name="2_2011203 Overview Reports_Sales Funnel" xfId="771"/>
    <cellStyle name="2_BOLERO_2012-08-06" xfId="772"/>
    <cellStyle name="2_BOLERO_2012-08-06_BOLERO_2012-12-03_V2" xfId="773"/>
    <cellStyle name="2_BOLERO_2012-12-03_V3" xfId="774"/>
    <cellStyle name="2_consolidated own funds 11_2010" xfId="775"/>
    <cellStyle name="2_consolidated own funds 11_2010_~3174756" xfId="776"/>
    <cellStyle name="2_consolidated own funds 11_2010_03 2011 Business Development" xfId="777"/>
    <cellStyle name="2_consolidated own funds 11_2010_03 2011 Business Development_Derivatives" xfId="778"/>
    <cellStyle name="2_consolidated own funds 11_2010_2011_Segmentreporting_v79_Testversion" xfId="779"/>
    <cellStyle name="2_consolidated own funds 11_2010_20110419_Business_Performance_Report_v11" xfId="780"/>
    <cellStyle name="2_consolidated own funds 11_2010_Derivatives" xfId="781"/>
    <cellStyle name="2_Daten_MonRep_2012_08" xfId="782"/>
    <cellStyle name="2_Daten_MonRep_2012_08_BOLERO_2012-12-03_V2" xfId="783"/>
    <cellStyle name="2_Daten_MonRep_2012_10" xfId="784"/>
    <cellStyle name="2_Daten_MonRep_2012_10_BOLERO_2012-12-03_V2" xfId="785"/>
    <cellStyle name="2_DIVISION_Products" xfId="786"/>
    <cellStyle name="2_DIVISION_Products 2" xfId="787"/>
    <cellStyle name="2_DIVISION_Products 3" xfId="788"/>
    <cellStyle name="2_DIVISION_Products 4" xfId="789"/>
    <cellStyle name="2_DIVISION_Products_20100505_Segmentreporting_v57_Testversion" xfId="790"/>
    <cellStyle name="2_DIVISION_Products_20100505_Segmentreporting_v57_Testversion_20100623 Management Reporting - Business Review v100413a" xfId="791"/>
    <cellStyle name="2_DIVISION_Products_20100505_Segmentreporting_v57_Testversion_20100726 Management Reporting - Business Review v100413a" xfId="792"/>
    <cellStyle name="2_DIVISION_Products_20100505_Segmentreporting_v57_Testversion_20100727 Management Reporting - Business Review v100413a" xfId="793"/>
    <cellStyle name="2_DIVISION_Products_20100505_Segmentreporting_v57_Testversion_20100727 Management Reporting - Business Review v100413a TEST" xfId="794"/>
    <cellStyle name="2_DIVISION_Products_20100505_Segmentreporting_v57_Testversion_20100806 Management Reporting - Business Review v100413a TESTVERSION" xfId="795"/>
    <cellStyle name="2_DIVISION_Products_20100505_Segmentreporting_v57_Testversion_20101119_Segmentreporting_v78_Testversion" xfId="796"/>
    <cellStyle name="2_DIVISION_Products_20100505_Segmentreporting_v57_Testversion_20101206 KPIs 2011" xfId="797"/>
    <cellStyle name="2_DIVISION_Products_20100505_Segmentreporting_v57_Testversion_20110103 Management Reporting Details Business Review" xfId="798"/>
    <cellStyle name="2_DIVISION_Products_20100505_Segmentreporting_v57d" xfId="799"/>
    <cellStyle name="2_DIVISION_Products_20100505_Segmentreporting_v57d_20100623 Management Reporting - Business Review v100413a" xfId="800"/>
    <cellStyle name="2_DIVISION_Products_20100505_Segmentreporting_v57d_20100726 Management Reporting - Business Review v100413a" xfId="801"/>
    <cellStyle name="2_DIVISION_Products_20100505_Segmentreporting_v57d_20100727 Management Reporting - Business Review v100413a" xfId="802"/>
    <cellStyle name="2_DIVISION_Products_20100505_Segmentreporting_v57d_20100727 Management Reporting - Business Review v100413a TEST" xfId="803"/>
    <cellStyle name="2_DIVISION_Products_20100505_Segmentreporting_v57d_20100806 Management Reporting - Business Review v100413a TESTVERSION" xfId="804"/>
    <cellStyle name="2_DIVISION_Products_20100505_Segmentreporting_v57d_20101119_Segmentreporting_v78_Testversion" xfId="805"/>
    <cellStyle name="2_DIVISION_Products_20100505_Segmentreporting_v57d_20101206 KPIs 2011" xfId="806"/>
    <cellStyle name="2_DIVISION_Products_20100505_Segmentreporting_v57d_20110103 Management Reporting Details Business Review" xfId="807"/>
    <cellStyle name="2_DIVISION_Products_20100602_Segmentreporting_v61" xfId="808"/>
    <cellStyle name="2_DIVISION_Products_20100602_Segmentreporting_v61_20100623 Management Reporting - Business Review v100413a" xfId="809"/>
    <cellStyle name="2_DIVISION_Products_20100602_Segmentreporting_v61_20100726 Management Reporting - Business Review v100413a" xfId="810"/>
    <cellStyle name="2_DIVISION_Products_20100602_Segmentreporting_v61_20100727 Management Reporting - Business Review v100413a" xfId="811"/>
    <cellStyle name="2_DIVISION_Products_20100602_Segmentreporting_v61_20100727 Management Reporting - Business Review v100413a TEST" xfId="812"/>
    <cellStyle name="2_DIVISION_Products_20100602_Segmentreporting_v61_20100806 Management Reporting - Business Review v100413a TESTVERSION" xfId="813"/>
    <cellStyle name="2_DIVISION_Products_20100602_Segmentreporting_v61_20101119_Segmentreporting_v78_Testversion" xfId="814"/>
    <cellStyle name="2_DIVISION_Products_20100602_Segmentreporting_v61_20101206 KPIs 2011" xfId="815"/>
    <cellStyle name="2_DIVISION_Products_20100602_Segmentreporting_v61_20110103 Management Reporting Details Business Review" xfId="816"/>
    <cellStyle name="2_DIVISION_Products_20100607_Segmentreporting_v62" xfId="817"/>
    <cellStyle name="2_DIVISION_Products_20100607_Segmentreporting_v62_20100623 Management Reporting - Business Review v100413a" xfId="818"/>
    <cellStyle name="2_DIVISION_Products_20100607_Segmentreporting_v62_20100726 Management Reporting - Business Review v100413a" xfId="819"/>
    <cellStyle name="2_DIVISION_Products_20100607_Segmentreporting_v62_20100727 Management Reporting - Business Review v100413a" xfId="820"/>
    <cellStyle name="2_DIVISION_Products_20100607_Segmentreporting_v62_20100727 Management Reporting - Business Review v100413a TEST" xfId="821"/>
    <cellStyle name="2_DIVISION_Products_20100607_Segmentreporting_v62_20100806 Management Reporting - Business Review v100413a TESTVERSION" xfId="822"/>
    <cellStyle name="2_DIVISION_Products_20100607_Segmentreporting_v62_20101119_Segmentreporting_v78_Testversion" xfId="823"/>
    <cellStyle name="2_DIVISION_Products_20100607_Segmentreporting_v62_20101206 KPIs 2011" xfId="824"/>
    <cellStyle name="2_DIVISION_Products_20100607_Segmentreporting_v62_20110103 Management Reporting Details Business Review" xfId="825"/>
    <cellStyle name="2_DIVISION_Products_20100614_Segmentreporting_v68" xfId="826"/>
    <cellStyle name="2_DIVISION_Products_20100614_Segmentreporting_v68_20100623 Management Reporting - Business Review v100413a" xfId="827"/>
    <cellStyle name="2_DIVISION_Products_20100614_Segmentreporting_v68_20100726 Management Reporting - Business Review v100413a" xfId="828"/>
    <cellStyle name="2_DIVISION_Products_20100614_Segmentreporting_v68_20100727 Management Reporting - Business Review v100413a" xfId="829"/>
    <cellStyle name="2_DIVISION_Products_20100614_Segmentreporting_v68_20100727 Management Reporting - Business Review v100413a TEST" xfId="830"/>
    <cellStyle name="2_DIVISION_Products_20100614_Segmentreporting_v68_20100806 Management Reporting - Business Review v100413a TESTVERSION" xfId="831"/>
    <cellStyle name="2_DIVISION_Products_20100614_Segmentreporting_v68_20101119_Segmentreporting_v78_Testversion" xfId="832"/>
    <cellStyle name="2_DIVISION_Products_20100614_Segmentreporting_v68_20101206 KPIs 2011" xfId="833"/>
    <cellStyle name="2_DIVISION_Products_20100614_Segmentreporting_v68_20110103 Management Reporting Details Business Review" xfId="834"/>
    <cellStyle name="2_DIVISION_Products_20100614_Segmentreporting_v70_Testversion" xfId="835"/>
    <cellStyle name="2_DIVISION_Products_20100623 Management Reporting - Business Review v100413a" xfId="836"/>
    <cellStyle name="2_DIVISION_Products_20100713_Segmentreporting_v72" xfId="837"/>
    <cellStyle name="2_DIVISION_Products_20100714_Segmentreporting_v73" xfId="838"/>
    <cellStyle name="2_DIVISION_Products_20100714_Segmentreporting_v74" xfId="839"/>
    <cellStyle name="2_DIVISION_Products_20100719_Segmentreporting_v75" xfId="840"/>
    <cellStyle name="2_DIVISION_Products_20100719_Segmentreporting_v75_Testversion" xfId="841"/>
    <cellStyle name="2_DIVISION_Products_20100720_Segmentreporting_v76_Testversion" xfId="842"/>
    <cellStyle name="2_DIVISION_Products_20100726 Management Reporting - Business Review v100413a" xfId="843"/>
    <cellStyle name="2_DIVISION_Products_20100727 Management Reporting - Business Review v100413a" xfId="844"/>
    <cellStyle name="2_DIVISION_Products_20100727 Management Reporting - Business Review v100413a TEST" xfId="845"/>
    <cellStyle name="2_DIVISION_Products_20100806 Management Reporting - Business Review v100413a TESTVERSION" xfId="846"/>
    <cellStyle name="2_DIVISION_Products_20101012_Segmentreporting_v77_Testversion" xfId="847"/>
    <cellStyle name="2_DIVISION_Products_20101119_Segmentreporting_v78_Testversion" xfId="848"/>
    <cellStyle name="2_DIVISION_Products_20101206 KPIs 2011" xfId="849"/>
    <cellStyle name="2_DIVISION_Products_2010301 KPIs 2011" xfId="850"/>
    <cellStyle name="2_DIVISION_Products_2011_Segmentreporting_v79_Testversion" xfId="851"/>
    <cellStyle name="2_DIVISION_Products_2011_Segmentreporting_v79_Testversion_01" xfId="852"/>
    <cellStyle name="2_DIVISION_Products_20110103 Management Reporting Details Business Review" xfId="853"/>
    <cellStyle name="2_DIVISION_Products_20110215_Segmentreporting_v79_Testversion_x" xfId="854"/>
    <cellStyle name="2_DIVISION_Products_20110307 Master Management Reporting 1.0_v6 Excerpt Businesses" xfId="855"/>
    <cellStyle name="2_DIVISION_Products_20110419_Business_Performance_Report_v11_RSC" xfId="856"/>
    <cellStyle name="2_DIVISION_Products_Division Summary  PCR" xfId="857"/>
    <cellStyle name="2_DIVISION_Products_Key-P-FM" xfId="858"/>
    <cellStyle name="2_DIVISION_Products_Key-P-Retail" xfId="859"/>
    <cellStyle name="2_DIVISION_Products_Kopie von 20100608_Segmentreporting_v65" xfId="860"/>
    <cellStyle name="2_DIVISION_Products_Kopie von 20100608_Segmentreporting_v65_20100623 Management Reporting - Business Review v100413a" xfId="861"/>
    <cellStyle name="2_DIVISION_Products_Kopie von 20100608_Segmentreporting_v65_20100726 Management Reporting - Business Review v100413a" xfId="862"/>
    <cellStyle name="2_DIVISION_Products_Kopie von 20100608_Segmentreporting_v65_20100727 Management Reporting - Business Review v100413a" xfId="863"/>
    <cellStyle name="2_DIVISION_Products_Kopie von 20100608_Segmentreporting_v65_20100727 Management Reporting - Business Review v100413a TEST" xfId="864"/>
    <cellStyle name="2_DIVISION_Products_Kopie von 20100608_Segmentreporting_v65_20100806 Management Reporting - Business Review v100413a TESTVERSION" xfId="865"/>
    <cellStyle name="2_DIVISION_Products_Kopie von 20100608_Segmentreporting_v65_20101119_Segmentreporting_v78_Testversion" xfId="866"/>
    <cellStyle name="2_DIVISION_Products_Kopie von 20100608_Segmentreporting_v65_20101206 KPIs 2011" xfId="867"/>
    <cellStyle name="2_DIVISION_Products_Kopie von 20100608_Segmentreporting_v65_20110103 Management Reporting Details Business Review" xfId="868"/>
    <cellStyle name="2_DIVISION_Products_New Network Strategy" xfId="869"/>
    <cellStyle name="2_DIVISION_Products_Sales Funnel" xfId="870"/>
    <cellStyle name="2_DIVISION_Products_Testversion von 2011_Segmentreporting_v79_Testversion" xfId="871"/>
    <cellStyle name="2_Excel Basistabellen und Graphiken_IFRS_102010 2.0" xfId="872"/>
    <cellStyle name="2_Excel Basistabellen und Graphiken_IFRS_102010 2.0_~3174756" xfId="873"/>
    <cellStyle name="2_Excel Basistabellen und Graphiken_IFRS_102010 2.0_03 2011 Business Development" xfId="874"/>
    <cellStyle name="2_Excel Basistabellen und Graphiken_IFRS_102010 2.0_03 2011 Business Development_Derivatives" xfId="875"/>
    <cellStyle name="2_Excel Basistabellen und Graphiken_IFRS_102010 2.0_2011_Segmentreporting_v79_Testversion" xfId="876"/>
    <cellStyle name="2_Excel Basistabellen und Graphiken_IFRS_102010 2.0_20110419_Business_Performance_Report_v11" xfId="877"/>
    <cellStyle name="2_Excel Basistabellen und Graphiken_IFRS_102010 2.0_Derivatives" xfId="878"/>
    <cellStyle name="2_KONZERN_121203" xfId="879"/>
    <cellStyle name="2_KONZERN_121203_BOLERO_2012-12-03_V2" xfId="880"/>
    <cellStyle name="2_Mappe6" xfId="881"/>
    <cellStyle name="2_Mappe6_BOLERO_2012-12-03_V2" xfId="882"/>
    <cellStyle name="2_Restructuring File _ 3-07-13_scorecard" xfId="883"/>
    <cellStyle name="2_STAT-Nominations_121212" xfId="884"/>
    <cellStyle name="2_Wincor SB-Install" xfId="885"/>
    <cellStyle name="2_Wincor SB-Install_BOLERO_2012-12-03_V2" xfId="886"/>
    <cellStyle name="2_Wincor SB-Install_KONZERN_121203" xfId="887"/>
    <cellStyle name="2_Wincor SB-Install_Mappe6" xfId="888"/>
    <cellStyle name="2_Wincor SB-Install_STAT-Nominations_121212" xfId="889"/>
    <cellStyle name="20% - Accent1" xfId="890"/>
    <cellStyle name="20% - Accent1 2" xfId="891"/>
    <cellStyle name="20% - Accent2" xfId="892"/>
    <cellStyle name="20% - Accent2 2" xfId="893"/>
    <cellStyle name="20% - Accent3" xfId="894"/>
    <cellStyle name="20% - Accent3 2" xfId="895"/>
    <cellStyle name="20% - Accent4" xfId="896"/>
    <cellStyle name="20% - Accent4 2" xfId="897"/>
    <cellStyle name="20% - Accent5" xfId="898"/>
    <cellStyle name="20% - Accent5 2" xfId="899"/>
    <cellStyle name="20% - Accent6" xfId="900"/>
    <cellStyle name="20% - Accent6 2" xfId="901"/>
    <cellStyle name="20% - Akzent1 2" xfId="902"/>
    <cellStyle name="20% - Akzent1 3" xfId="903"/>
    <cellStyle name="20% - Akzent1 3 2" xfId="904"/>
    <cellStyle name="20% - Akzent1 4" xfId="905"/>
    <cellStyle name="20% - Akzent2 2" xfId="906"/>
    <cellStyle name="20% - Akzent2 3" xfId="907"/>
    <cellStyle name="20% - Akzent2 3 2" xfId="908"/>
    <cellStyle name="20% - Akzent2 4" xfId="909"/>
    <cellStyle name="20% - Akzent3 2" xfId="910"/>
    <cellStyle name="20% - Akzent3 3" xfId="911"/>
    <cellStyle name="20% - Akzent3 3 2" xfId="912"/>
    <cellStyle name="20% - Akzent3 4" xfId="913"/>
    <cellStyle name="20% - Akzent4 2" xfId="914"/>
    <cellStyle name="20% - Akzent4 3" xfId="915"/>
    <cellStyle name="20% - Akzent4 3 2" xfId="916"/>
    <cellStyle name="20% - Akzent4 4" xfId="917"/>
    <cellStyle name="20% - Akzent5 2" xfId="918"/>
    <cellStyle name="20% - Akzent5 3" xfId="919"/>
    <cellStyle name="20% - Akzent5 3 2" xfId="920"/>
    <cellStyle name="20% - Akzent5 4" xfId="921"/>
    <cellStyle name="20% - Akzent6 2" xfId="922"/>
    <cellStyle name="20% - Akzent6 3" xfId="923"/>
    <cellStyle name="20% - Akzent6 3 2" xfId="924"/>
    <cellStyle name="20% - Akzent6 4" xfId="925"/>
    <cellStyle name="20% - Colore 7" xfId="926"/>
    <cellStyle name="20% - Énfasis1" xfId="927"/>
    <cellStyle name="20% - Énfasis1 2" xfId="928"/>
    <cellStyle name="20% - Énfasis2" xfId="929"/>
    <cellStyle name="20% - Énfasis2 2" xfId="930"/>
    <cellStyle name="20% - Énfasis3" xfId="931"/>
    <cellStyle name="20% - Énfasis3 2" xfId="932"/>
    <cellStyle name="20% - Énfasis4" xfId="933"/>
    <cellStyle name="20% - Énfasis4 2" xfId="934"/>
    <cellStyle name="20% - Énfasis5" xfId="935"/>
    <cellStyle name="20% - Énfasis5 2" xfId="936"/>
    <cellStyle name="20% - Énfasis6" xfId="937"/>
    <cellStyle name="20% - Énfasis6 2" xfId="938"/>
    <cellStyle name="40% - Accent1" xfId="939"/>
    <cellStyle name="40% - Accent1 2" xfId="940"/>
    <cellStyle name="40% - Accent2" xfId="941"/>
    <cellStyle name="40% - Accent2 2" xfId="942"/>
    <cellStyle name="40% - Accent3" xfId="943"/>
    <cellStyle name="40% - Accent3 2" xfId="944"/>
    <cellStyle name="40% - Accent4" xfId="945"/>
    <cellStyle name="40% - Accent4 2" xfId="946"/>
    <cellStyle name="40% - Accent5" xfId="947"/>
    <cellStyle name="40% - Accent5 2" xfId="948"/>
    <cellStyle name="40% - Accent6" xfId="949"/>
    <cellStyle name="40% - Accent6 2" xfId="950"/>
    <cellStyle name="40% - Akzent1 2" xfId="951"/>
    <cellStyle name="40% - Akzent1 3" xfId="952"/>
    <cellStyle name="40% - Akzent1 3 2" xfId="953"/>
    <cellStyle name="40% - Akzent1 4" xfId="954"/>
    <cellStyle name="40% - Akzent2 2" xfId="955"/>
    <cellStyle name="40% - Akzent2 3" xfId="956"/>
    <cellStyle name="40% - Akzent2 3 2" xfId="957"/>
    <cellStyle name="40% - Akzent2 4" xfId="958"/>
    <cellStyle name="40% - Akzent3 2" xfId="959"/>
    <cellStyle name="40% - Akzent3 3" xfId="960"/>
    <cellStyle name="40% - Akzent3 3 2" xfId="961"/>
    <cellStyle name="40% - Akzent3 4" xfId="962"/>
    <cellStyle name="40% - Akzent4 2" xfId="963"/>
    <cellStyle name="40% - Akzent4 3" xfId="964"/>
    <cellStyle name="40% - Akzent4 3 2" xfId="965"/>
    <cellStyle name="40% - Akzent4 4" xfId="966"/>
    <cellStyle name="40% - Akzent5 2" xfId="967"/>
    <cellStyle name="40% - Akzent5 3" xfId="968"/>
    <cellStyle name="40% - Akzent5 3 2" xfId="969"/>
    <cellStyle name="40% - Akzent5 4" xfId="970"/>
    <cellStyle name="40% - Akzent6 2" xfId="971"/>
    <cellStyle name="40% - Akzent6 3" xfId="972"/>
    <cellStyle name="40% - Akzent6 3 2" xfId="973"/>
    <cellStyle name="40% - Akzent6 4" xfId="974"/>
    <cellStyle name="40% - Énfasis1" xfId="975"/>
    <cellStyle name="40% - Énfasis1 2" xfId="976"/>
    <cellStyle name="40% - Énfasis2" xfId="977"/>
    <cellStyle name="40% - Énfasis2 2" xfId="978"/>
    <cellStyle name="40% - Énfasis3" xfId="979"/>
    <cellStyle name="40% - Énfasis3 2" xfId="980"/>
    <cellStyle name="40% - Énfasis4" xfId="981"/>
    <cellStyle name="40% - Énfasis4 2" xfId="982"/>
    <cellStyle name="40% - Énfasis5" xfId="983"/>
    <cellStyle name="40% - Énfasis5 2" xfId="984"/>
    <cellStyle name="40% - Énfasis6" xfId="985"/>
    <cellStyle name="40% - Énfasis6 2" xfId="986"/>
    <cellStyle name="60% - Accent1" xfId="987"/>
    <cellStyle name="60% - Accent1 2" xfId="988"/>
    <cellStyle name="60% - Accent1_Restructuring File _ 3-07-13_scorecard" xfId="989"/>
    <cellStyle name="60% - Accent2" xfId="990"/>
    <cellStyle name="60% - Accent2 2" xfId="991"/>
    <cellStyle name="60% - Accent2_Tabelle1" xfId="992"/>
    <cellStyle name="60% - Accent3" xfId="993"/>
    <cellStyle name="60% - Accent3 2" xfId="994"/>
    <cellStyle name="60% - Accent3_Restructuring File _ 3-07-13_scorecard" xfId="995"/>
    <cellStyle name="60% - Accent4" xfId="996"/>
    <cellStyle name="60% - Accent4 2" xfId="997"/>
    <cellStyle name="60% - Accent4_Restructuring File _ 3-07-13_scorecard" xfId="998"/>
    <cellStyle name="60% - Accent5" xfId="999"/>
    <cellStyle name="60% - Accent5 2" xfId="1000"/>
    <cellStyle name="60% - Accent5_Restructuring File _ 3-07-13_scorecard" xfId="1001"/>
    <cellStyle name="60% - Accent6" xfId="1002"/>
    <cellStyle name="60% - Accent6 2" xfId="1003"/>
    <cellStyle name="60% - Accent6_Restructuring File _ 3-07-13_scorecard" xfId="1004"/>
    <cellStyle name="60% - Akzent1 2" xfId="1005"/>
    <cellStyle name="60% - Akzent1 3" xfId="1006"/>
    <cellStyle name="60% - Akzent1 4" xfId="1007"/>
    <cellStyle name="60% - Akzent2 2" xfId="1008"/>
    <cellStyle name="60% - Akzent2 3" xfId="1009"/>
    <cellStyle name="60% - Akzent2 4" xfId="1010"/>
    <cellStyle name="60% - Akzent3 2" xfId="1011"/>
    <cellStyle name="60% - Akzent3 3" xfId="1012"/>
    <cellStyle name="60% - Akzent3 4" xfId="1013"/>
    <cellStyle name="60% - Akzent4 2" xfId="1014"/>
    <cellStyle name="60% - Akzent4 3" xfId="1015"/>
    <cellStyle name="60% - Akzent4 4" xfId="1016"/>
    <cellStyle name="60% - Akzent5 2" xfId="1017"/>
    <cellStyle name="60% - Akzent5 3" xfId="1018"/>
    <cellStyle name="60% - Akzent5 4" xfId="1019"/>
    <cellStyle name="60% - Akzent6 2" xfId="1020"/>
    <cellStyle name="60% - Akzent6 3" xfId="1021"/>
    <cellStyle name="60% - Akzent6 4" xfId="1022"/>
    <cellStyle name="60% - Énfasis1" xfId="1023"/>
    <cellStyle name="60% - Énfasis2" xfId="1024"/>
    <cellStyle name="60% - Énfasis3" xfId="1025"/>
    <cellStyle name="60% - Énfasis4" xfId="1026"/>
    <cellStyle name="60% - Énfasis5" xfId="1027"/>
    <cellStyle name="60% - Énfasis6" xfId="1028"/>
    <cellStyle name="Accent1" xfId="1029"/>
    <cellStyle name="Accent1 2" xfId="1030"/>
    <cellStyle name="Accent1_Restructuring File _ 3-07-13_scorecard" xfId="1031"/>
    <cellStyle name="Accent2" xfId="1032"/>
    <cellStyle name="Accent2 2" xfId="1033"/>
    <cellStyle name="Accent2_Tabelle1" xfId="1034"/>
    <cellStyle name="Accent3" xfId="1035"/>
    <cellStyle name="Accent3 2" xfId="1036"/>
    <cellStyle name="Accent3_Tabelle1" xfId="1037"/>
    <cellStyle name="Accent4" xfId="1038"/>
    <cellStyle name="Accent4 2" xfId="1039"/>
    <cellStyle name="Accent4_Restructuring File _ 3-07-13_scorecard" xfId="1040"/>
    <cellStyle name="Accent5" xfId="1041"/>
    <cellStyle name="Accent5 2" xfId="1042"/>
    <cellStyle name="Accent5_Restructuring File _ 3-07-13_scorecard" xfId="1043"/>
    <cellStyle name="Accent6" xfId="1044"/>
    <cellStyle name="Accent6 2" xfId="1045"/>
    <cellStyle name="Accent6_Tabelle1" xfId="1046"/>
    <cellStyle name="ACT" xfId="1047"/>
    <cellStyle name="AFE 2" xfId="1048"/>
    <cellStyle name="Akzent1 2" xfId="1049"/>
    <cellStyle name="Akzent1 3" xfId="1050"/>
    <cellStyle name="Akzent1 4" xfId="1051"/>
    <cellStyle name="Akzent2 2" xfId="1052"/>
    <cellStyle name="Akzent2 3" xfId="1053"/>
    <cellStyle name="Akzent2 4" xfId="1054"/>
    <cellStyle name="Akzent3 2" xfId="1055"/>
    <cellStyle name="Akzent3 3" xfId="1056"/>
    <cellStyle name="Akzent3 4" xfId="1057"/>
    <cellStyle name="Akzent4 2" xfId="1058"/>
    <cellStyle name="Akzent4 3" xfId="1059"/>
    <cellStyle name="Akzent4 4" xfId="1060"/>
    <cellStyle name="Akzent5 2" xfId="1061"/>
    <cellStyle name="Akzent5 3" xfId="1062"/>
    <cellStyle name="Akzent5 4" xfId="1063"/>
    <cellStyle name="Akzent6 2" xfId="1064"/>
    <cellStyle name="Akzent6 3" xfId="1065"/>
    <cellStyle name="Akzent6 4" xfId="1066"/>
    <cellStyle name="Amounts left nolocked" xfId="1067"/>
    <cellStyle name="Amounts_Board" xfId="1068"/>
    <cellStyle name="Amounts-1000" xfId="1069"/>
    <cellStyle name="Anzeige %" xfId="1070"/>
    <cellStyle name="Anzeige % 2" xfId="1071"/>
    <cellStyle name="Anzeige Company" xfId="1072"/>
    <cellStyle name="Anzeige Currency" xfId="1073"/>
    <cellStyle name="Anzeige Dezimal" xfId="1074"/>
    <cellStyle name="Anzeige Monat" xfId="1075"/>
    <cellStyle name="Anzeige Text" xfId="1076"/>
    <cellStyle name="Anzeige Text 2" xfId="1077"/>
    <cellStyle name="Anzeige Zahl" xfId="1078"/>
    <cellStyle name="Anzeige Zahl 2" xfId="1079"/>
    <cellStyle name="Ausgabe 2" xfId="1080"/>
    <cellStyle name="Ausgabe 3" xfId="1081"/>
    <cellStyle name="Ausgabe 4" xfId="1082"/>
    <cellStyle name="Bad" xfId="1083"/>
    <cellStyle name="Bad 2" xfId="1084"/>
    <cellStyle name="Bad_Tabelle1" xfId="1085"/>
    <cellStyle name="BDG" xfId="1086"/>
    <cellStyle name="Berechnung 2" xfId="1087"/>
    <cellStyle name="Berechnung 3" xfId="1088"/>
    <cellStyle name="Berechnung 4" xfId="1089"/>
    <cellStyle name="Blank" xfId="1090"/>
    <cellStyle name="Body" xfId="1091"/>
    <cellStyle name="Bold" xfId="1092"/>
    <cellStyle name="Border_total" xfId="1093"/>
    <cellStyle name="Buena" xfId="1094"/>
    <cellStyle name="C_Amount_ACT" xfId="1095"/>
    <cellStyle name="C_Head" xfId="1096"/>
    <cellStyle name="Calculation" xfId="1097"/>
    <cellStyle name="Calculation 2" xfId="1098"/>
    <cellStyle name="Calculation 2 2" xfId="1099"/>
    <cellStyle name="Calculation 3" xfId="1100"/>
    <cellStyle name="Cálculo" xfId="1101"/>
    <cellStyle name="Cálculo 2" xfId="1102"/>
    <cellStyle name="Celda de comprobación" xfId="1103"/>
    <cellStyle name="Celda vinculada" xfId="1104"/>
    <cellStyle name="Check Cell" xfId="1105"/>
    <cellStyle name="Check Cell 2" xfId="1106"/>
    <cellStyle name="Check Cell_Restructuring File _ 3-07-13_scorecard" xfId="1107"/>
    <cellStyle name="čiarky [0]_Hárok1" xfId="1108"/>
    <cellStyle name="čiarky_Hárok1" xfId="1109"/>
    <cellStyle name="Comma  - Style1" xfId="1110"/>
    <cellStyle name="Comma  - Style2" xfId="1111"/>
    <cellStyle name="Comma  - Style3" xfId="1112"/>
    <cellStyle name="Comma  - Style4" xfId="1113"/>
    <cellStyle name="Comma  - Style5" xfId="1114"/>
    <cellStyle name="Comma  - Style6" xfId="1115"/>
    <cellStyle name="Comma  - Style7" xfId="1116"/>
    <cellStyle name="Comma  - Style8" xfId="1117"/>
    <cellStyle name="Comma [0]_Giro-Pruef (Hauer 7.8.)" xfId="1118"/>
    <cellStyle name="Comma 10" xfId="1119"/>
    <cellStyle name="Comma 10 2" xfId="1710"/>
    <cellStyle name="Comma 11" xfId="1120"/>
    <cellStyle name="Comma 11 2" xfId="1711"/>
    <cellStyle name="Comma 12" xfId="1121"/>
    <cellStyle name="Comma 12 2" xfId="1712"/>
    <cellStyle name="Comma 13" xfId="1122"/>
    <cellStyle name="Comma 13 2" xfId="1713"/>
    <cellStyle name="Comma 14" xfId="1123"/>
    <cellStyle name="Comma 14 2" xfId="1714"/>
    <cellStyle name="Comma 15" xfId="1124"/>
    <cellStyle name="Comma 15 2" xfId="1715"/>
    <cellStyle name="Comma 2" xfId="1125"/>
    <cellStyle name="Comma 3" xfId="1126"/>
    <cellStyle name="Comma 4" xfId="1127"/>
    <cellStyle name="Comma 4 2" xfId="1716"/>
    <cellStyle name="Comma 5" xfId="1128"/>
    <cellStyle name="Comma 5 2" xfId="1717"/>
    <cellStyle name="Comma 6" xfId="1129"/>
    <cellStyle name="Comma 6 2" xfId="1718"/>
    <cellStyle name="Comma 7" xfId="1130"/>
    <cellStyle name="Comma 7 2" xfId="1719"/>
    <cellStyle name="Comma 8" xfId="1131"/>
    <cellStyle name="Comma 8 2" xfId="1720"/>
    <cellStyle name="Comma 9" xfId="1132"/>
    <cellStyle name="Comma 9 2" xfId="1721"/>
    <cellStyle name="Comma_980706 TCO Filialen" xfId="1133"/>
    <cellStyle name="Currency [0]_Giro-Pruef (Hauer 7.8.)" xfId="1134"/>
    <cellStyle name="Currency 2" xfId="1135"/>
    <cellStyle name="Currency_980706 TCO Filialen" xfId="1136"/>
    <cellStyle name="Data(USA)" xfId="1137"/>
    <cellStyle name="Data4" xfId="1138"/>
    <cellStyle name="Date" xfId="1139"/>
    <cellStyle name="Datenpilot Ecke" xfId="1140"/>
    <cellStyle name="Datenpilot Ergebnis" xfId="1141"/>
    <cellStyle name="Datenpilot Feld" xfId="1142"/>
    <cellStyle name="Datenpilot Kategorie" xfId="1143"/>
    <cellStyle name="Datenpilot Titel" xfId="1144"/>
    <cellStyle name="Datenpilot Wert" xfId="1145"/>
    <cellStyle name="Datum" xfId="1146"/>
    <cellStyle name="Datum 2" xfId="1147"/>
    <cellStyle name="Datum 2 2" xfId="1148"/>
    <cellStyle name="Datum 3" xfId="1149"/>
    <cellStyle name="Datum 3 2" xfId="1150"/>
    <cellStyle name="Datum 4" xfId="1151"/>
    <cellStyle name="Datum 5" xfId="1152"/>
    <cellStyle name="Decimal2" xfId="1153"/>
    <cellStyle name="Decimal3" xfId="1154"/>
    <cellStyle name="Dezimal 10" xfId="1155"/>
    <cellStyle name="Dezimal 10 2" xfId="1722"/>
    <cellStyle name="Dezimal 11" xfId="1156"/>
    <cellStyle name="Dezimal 11 2" xfId="1723"/>
    <cellStyle name="Dezimal 2" xfId="1157"/>
    <cellStyle name="Dezimal 2 2" xfId="1158"/>
    <cellStyle name="Dezimal 2 2 2" xfId="1159"/>
    <cellStyle name="Dezimal 2 2 2 2" xfId="1726"/>
    <cellStyle name="Dezimal 2 2 3" xfId="1725"/>
    <cellStyle name="Dezimal 2 3" xfId="1160"/>
    <cellStyle name="Dezimal 2 3 2" xfId="1727"/>
    <cellStyle name="Dezimal 2 4" xfId="1724"/>
    <cellStyle name="Dezimal 3" xfId="1161"/>
    <cellStyle name="Dezimal 3 2" xfId="1162"/>
    <cellStyle name="Dezimal 3 2 2" xfId="1163"/>
    <cellStyle name="Dezimal 3 2 2 2" xfId="1730"/>
    <cellStyle name="Dezimal 3 2 3" xfId="1729"/>
    <cellStyle name="Dezimal 3 3" xfId="1164"/>
    <cellStyle name="Dezimal 3 3 2" xfId="1731"/>
    <cellStyle name="Dezimal 3 4" xfId="1165"/>
    <cellStyle name="Dezimal 3 4 2" xfId="1732"/>
    <cellStyle name="Dezimal 3 5" xfId="1166"/>
    <cellStyle name="Dezimal 3 5 2" xfId="1733"/>
    <cellStyle name="Dezimal 3 6" xfId="1728"/>
    <cellStyle name="Dezimal 3_Division Summary  PCR" xfId="1167"/>
    <cellStyle name="Dezimal 4" xfId="1168"/>
    <cellStyle name="Dezimal 4 2" xfId="1169"/>
    <cellStyle name="Dezimal 4 2 2" xfId="1735"/>
    <cellStyle name="Dezimal 4 3" xfId="1170"/>
    <cellStyle name="Dezimal 4 3 2" xfId="1736"/>
    <cellStyle name="Dezimal 4 4" xfId="1171"/>
    <cellStyle name="Dezimal 4 4 2" xfId="1737"/>
    <cellStyle name="Dezimal 4 5" xfId="1734"/>
    <cellStyle name="Dezimal 5" xfId="1172"/>
    <cellStyle name="Dezimal 5 2" xfId="1173"/>
    <cellStyle name="Dezimal 5 2 2" xfId="1739"/>
    <cellStyle name="Dezimal 5 3" xfId="1174"/>
    <cellStyle name="Dezimal 5 3 2" xfId="1740"/>
    <cellStyle name="Dezimal 5 4" xfId="1738"/>
    <cellStyle name="Dezimal 6" xfId="1175"/>
    <cellStyle name="Dezimal 6 2" xfId="1176"/>
    <cellStyle name="Dezimal 6 2 2" xfId="1742"/>
    <cellStyle name="Dezimal 6 3" xfId="1177"/>
    <cellStyle name="Dezimal 6 3 2" xfId="1743"/>
    <cellStyle name="Dezimal 6 4" xfId="1741"/>
    <cellStyle name="Dezimal 7" xfId="1178"/>
    <cellStyle name="Dezimal 7 2" xfId="1744"/>
    <cellStyle name="Dezimal 8" xfId="1179"/>
    <cellStyle name="Dezimal 8 2" xfId="1180"/>
    <cellStyle name="Dezimal 8 2 2" xfId="1746"/>
    <cellStyle name="Dezimal 8 3" xfId="1745"/>
    <cellStyle name="Dezimal 9" xfId="1181"/>
    <cellStyle name="Dezimal 9 2" xfId="1182"/>
    <cellStyle name="Dezimal 9 2 2" xfId="1748"/>
    <cellStyle name="Dezimal 9 3" xfId="1183"/>
    <cellStyle name="Dezimal 9 3 2" xfId="1749"/>
    <cellStyle name="Dezimal 9 4" xfId="1747"/>
    <cellStyle name="Eingabe %" xfId="1184"/>
    <cellStyle name="Eingabe 10" xfId="1185"/>
    <cellStyle name="Eingabe 11" xfId="1186"/>
    <cellStyle name="Eingabe 12" xfId="1187"/>
    <cellStyle name="Eingabe 13" xfId="1188"/>
    <cellStyle name="Eingabe 14" xfId="1189"/>
    <cellStyle name="Eingabe 15" xfId="1190"/>
    <cellStyle name="Eingabe 16" xfId="1191"/>
    <cellStyle name="Eingabe 17" xfId="1192"/>
    <cellStyle name="Eingabe 18" xfId="1193"/>
    <cellStyle name="Eingabe 19" xfId="1194"/>
    <cellStyle name="Eingabe 2" xfId="1195"/>
    <cellStyle name="Eingabe 20" xfId="1196"/>
    <cellStyle name="Eingabe 21" xfId="1197"/>
    <cellStyle name="Eingabe 22" xfId="1198"/>
    <cellStyle name="Eingabe 23" xfId="1199"/>
    <cellStyle name="Eingabe 24" xfId="1200"/>
    <cellStyle name="Eingabe 25" xfId="1201"/>
    <cellStyle name="Eingabe 26" xfId="1202"/>
    <cellStyle name="Eingabe 27" xfId="1203"/>
    <cellStyle name="Eingabe 28" xfId="1204"/>
    <cellStyle name="Eingabe 29" xfId="1205"/>
    <cellStyle name="Eingabe 3" xfId="1206"/>
    <cellStyle name="Eingabe 4" xfId="1207"/>
    <cellStyle name="Eingabe 5" xfId="1208"/>
    <cellStyle name="Eingabe 6" xfId="1209"/>
    <cellStyle name="Eingabe 7" xfId="1210"/>
    <cellStyle name="Eingabe 8" xfId="1211"/>
    <cellStyle name="Eingabe 9" xfId="1212"/>
    <cellStyle name="Eingabe Company" xfId="1213"/>
    <cellStyle name="Eingabe Currency" xfId="1214"/>
    <cellStyle name="Eingabe Dezimal" xfId="1215"/>
    <cellStyle name="Eingabe Monat" xfId="1216"/>
    <cellStyle name="Eingabe Text" xfId="1217"/>
    <cellStyle name="Eingabe Text 2" xfId="1218"/>
    <cellStyle name="Eingabe Zahl" xfId="1219"/>
    <cellStyle name="Encabezado 4" xfId="1220"/>
    <cellStyle name="Énfasis1" xfId="1221"/>
    <cellStyle name="Énfasis2" xfId="1222"/>
    <cellStyle name="Énfasis3" xfId="1223"/>
    <cellStyle name="Énfasis4" xfId="1224"/>
    <cellStyle name="Énfasis5" xfId="1225"/>
    <cellStyle name="Énfasis6" xfId="1226"/>
    <cellStyle name="Entrada" xfId="1227"/>
    <cellStyle name="Entrada 2" xfId="1228"/>
    <cellStyle name="Ergebnis 2" xfId="1229"/>
    <cellStyle name="Ergebnis 3" xfId="1230"/>
    <cellStyle name="Ergebnis 4" xfId="1231"/>
    <cellStyle name="Erklärender Text 2" xfId="1232"/>
    <cellStyle name="Erklärender Text 3" xfId="1233"/>
    <cellStyle name="Erklärender Text 4" xfId="1234"/>
    <cellStyle name="EUR-Format" xfId="1235"/>
    <cellStyle name="Euro" xfId="1236"/>
    <cellStyle name="Euro 2" xfId="1237"/>
    <cellStyle name="Euro 2 2" xfId="1238"/>
    <cellStyle name="Euro 2 3" xfId="1239"/>
    <cellStyle name="Euro 3" xfId="1240"/>
    <cellStyle name="Euro 3 2" xfId="1241"/>
    <cellStyle name="Euro 4" xfId="1242"/>
    <cellStyle name="Euro 4 2" xfId="1243"/>
    <cellStyle name="Euro 5" xfId="1244"/>
    <cellStyle name="Euro 6" xfId="1245"/>
    <cellStyle name="Euro 7" xfId="1246"/>
    <cellStyle name="Euro_Restructuring File _ 3-07-13_scorecard" xfId="1247"/>
    <cellStyle name="Excel Built-in Normal" xfId="1248"/>
    <cellStyle name="Explanatory Text" xfId="1249"/>
    <cellStyle name="Explanatory Text 2" xfId="1250"/>
    <cellStyle name="Farbtext" xfId="1251"/>
    <cellStyle name="Fett" xfId="1252"/>
    <cellStyle name="Font_big" xfId="1253"/>
    <cellStyle name="Formula" xfId="1254"/>
    <cellStyle name="formula2_fond" xfId="1255"/>
    <cellStyle name="Formula3" xfId="1256"/>
    <cellStyle name="FST description blank" xfId="1257"/>
    <cellStyle name="Good" xfId="1258"/>
    <cellStyle name="Good 2" xfId="1259"/>
    <cellStyle name="Good_Tabelle1" xfId="1260"/>
    <cellStyle name="gou" xfId="1261"/>
    <cellStyle name="Grey" xfId="1262"/>
    <cellStyle name="Group_Color" xfId="1263"/>
    <cellStyle name="Gut 2" xfId="1264"/>
    <cellStyle name="Gut 3" xfId="1265"/>
    <cellStyle name="Gut 4" xfId="1266"/>
    <cellStyle name="Head_left" xfId="1267"/>
    <cellStyle name="Header" xfId="1268"/>
    <cellStyle name="Header1" xfId="1269"/>
    <cellStyle name="Header2" xfId="1270"/>
    <cellStyle name="Heading 1" xfId="1271"/>
    <cellStyle name="Heading 1 2" xfId="1272"/>
    <cellStyle name="Heading 1_Restructuring File _ 3-07-13_scorecard" xfId="1273"/>
    <cellStyle name="Heading 2" xfId="1274"/>
    <cellStyle name="Heading 2 2" xfId="1275"/>
    <cellStyle name="Heading 2_Restructuring File _ 3-07-13_scorecard" xfId="1276"/>
    <cellStyle name="Heading 3" xfId="1277"/>
    <cellStyle name="Heading 3 2" xfId="1278"/>
    <cellStyle name="Heading 3_Restructuring File _ 3-07-13_scorecard" xfId="1279"/>
    <cellStyle name="Heading 4" xfId="1280"/>
    <cellStyle name="Heading 4 2" xfId="1281"/>
    <cellStyle name="Heading 4_Restructuring File _ 3-07-13_scorecard" xfId="1282"/>
    <cellStyle name="Hyperlink 2" xfId="1283"/>
    <cellStyle name="Hyperlink 3" xfId="1284"/>
    <cellStyle name="Hyperlink for amounts" xfId="1285"/>
    <cellStyle name="Hyperlnk row header underlined bold" xfId="1286"/>
    <cellStyle name="Incorrecto" xfId="1287"/>
    <cellStyle name="Indent" xfId="1288"/>
    <cellStyle name="Input" xfId="1289"/>
    <cellStyle name="Input [yellow]" xfId="1290"/>
    <cellStyle name="Input 2" xfId="1291"/>
    <cellStyle name="Input 2 2" xfId="1292"/>
    <cellStyle name="Input 3" xfId="1293"/>
    <cellStyle name="INPUT DATA" xfId="1294"/>
    <cellStyle name="Input_30.06.2009" xfId="1295"/>
    <cellStyle name="Italic" xfId="1296"/>
    <cellStyle name="KA-Konto" xfId="1297"/>
    <cellStyle name="KA-Konto 2" xfId="1298"/>
    <cellStyle name="KA-Konto 3" xfId="1299"/>
    <cellStyle name="KA-Konto 4" xfId="1300"/>
    <cellStyle name="KA-Konto_Division Summary  PCR" xfId="1301"/>
    <cellStyle name="KNR" xfId="1302"/>
    <cellStyle name="KNR 2" xfId="1303"/>
    <cellStyle name="KNR 3" xfId="1304"/>
    <cellStyle name="KNR 4" xfId="1305"/>
    <cellStyle name="Komma" xfId="6" builtinId="3"/>
    <cellStyle name="Komma 2" xfId="1306"/>
    <cellStyle name="Komma 2 2" xfId="1750"/>
    <cellStyle name="Komma 3" xfId="1307"/>
    <cellStyle name="Komma 4" xfId="1308"/>
    <cellStyle name="Komma 4 2" xfId="1751"/>
    <cellStyle name="Komma 5" xfId="1309"/>
    <cellStyle name="Komma 5 2" xfId="1752"/>
    <cellStyle name="Komma 6" xfId="1709"/>
    <cellStyle name="Kopf einzelne" xfId="1310"/>
    <cellStyle name="Kopf erste" xfId="1311"/>
    <cellStyle name="Kopf letzte" xfId="1312"/>
    <cellStyle name="Kopf mittlere" xfId="1313"/>
    <cellStyle name="Kosten" xfId="1314"/>
    <cellStyle name="KPMG Heading 1" xfId="1315"/>
    <cellStyle name="KPMG Heading 2" xfId="1316"/>
    <cellStyle name="KPMG Heading 3" xfId="1317"/>
    <cellStyle name="KPMG Heading 4" xfId="1318"/>
    <cellStyle name="KPMG Normal" xfId="1319"/>
    <cellStyle name="KPMG Normal Text" xfId="1320"/>
    <cellStyle name="Leerzeile" xfId="1321"/>
    <cellStyle name="Link" xfId="5" builtinId="8"/>
    <cellStyle name="Linked Cell" xfId="1322"/>
    <cellStyle name="Linked Cell 2" xfId="1323"/>
    <cellStyle name="Linked Cell_Tabelle1" xfId="1324"/>
    <cellStyle name="MainData" xfId="1325"/>
    <cellStyle name="MajorTotal" xfId="1326"/>
    <cellStyle name="Matrix_Title" xfId="1327"/>
    <cellStyle name="meny_Hárok1" xfId="1328"/>
    <cellStyle name="Middle Headers Centered" xfId="1329"/>
    <cellStyle name="Migliaia" xfId="1330"/>
    <cellStyle name="Millares 2" xfId="1331"/>
    <cellStyle name="Millares 2 2" xfId="1332"/>
    <cellStyle name="Millares 3" xfId="1333"/>
    <cellStyle name="Millares 3 2" xfId="1334"/>
    <cellStyle name="Millares 3 2 2" xfId="1754"/>
    <cellStyle name="Millares 3 3" xfId="1753"/>
    <cellStyle name="Milliers [0]_3A_NumeratorReport_Option1_040611" xfId="1335"/>
    <cellStyle name="Milliers_3A_NumeratorReport_Option1_040611" xfId="1336"/>
    <cellStyle name="MioS-Format" xfId="1337"/>
    <cellStyle name="Monétaire [0]_3A_NumeratorReport_Option1_040611" xfId="1338"/>
    <cellStyle name="Monétaire_3A_NumeratorReport_Option1_040611" xfId="1339"/>
    <cellStyle name="Neutral 2" xfId="1340"/>
    <cellStyle name="Neutral 3" xfId="1341"/>
    <cellStyle name="Neutral 4" xfId="1342"/>
    <cellStyle name="norma" xfId="1343"/>
    <cellStyle name="Normal" xfId="1344"/>
    <cellStyle name="Normal - Style1" xfId="1345"/>
    <cellStyle name="Normal 10" xfId="1346"/>
    <cellStyle name="Normal 11" xfId="1347"/>
    <cellStyle name="Normal 12" xfId="1348"/>
    <cellStyle name="Normal 13" xfId="1349"/>
    <cellStyle name="Normal 14" xfId="1350"/>
    <cellStyle name="Normal 15" xfId="1351"/>
    <cellStyle name="Normal 16" xfId="1352"/>
    <cellStyle name="Normal 17" xfId="1353"/>
    <cellStyle name="Normal 18" xfId="3"/>
    <cellStyle name="Normal 19" xfId="1354"/>
    <cellStyle name="Normal 2" xfId="1355"/>
    <cellStyle name="Normal 2 2" xfId="1356"/>
    <cellStyle name="Normal 2 2 2" xfId="1357"/>
    <cellStyle name="Normal 2 3" xfId="1358"/>
    <cellStyle name="Normal 2 4" xfId="1359"/>
    <cellStyle name="Normal 2_~0149226" xfId="1360"/>
    <cellStyle name="Normal 20" xfId="1361"/>
    <cellStyle name="Normal 21" xfId="1362"/>
    <cellStyle name="Normal 22" xfId="1363"/>
    <cellStyle name="Normal 23" xfId="1364"/>
    <cellStyle name="Normal 24" xfId="1365"/>
    <cellStyle name="Normal 25" xfId="1366"/>
    <cellStyle name="Normal 26" xfId="1367"/>
    <cellStyle name="Normal 3" xfId="1368"/>
    <cellStyle name="Normal 3 2" xfId="1369"/>
    <cellStyle name="Normal 3 3" xfId="1370"/>
    <cellStyle name="Normal 3_annex8corep" xfId="1371"/>
    <cellStyle name="Normal 4" xfId="1372"/>
    <cellStyle name="Normal 5" xfId="1373"/>
    <cellStyle name="Normal 5 2" xfId="1374"/>
    <cellStyle name="Normal 6" xfId="1375"/>
    <cellStyle name="Normal 7" xfId="1376"/>
    <cellStyle name="Normal 7 2" xfId="1377"/>
    <cellStyle name="Normal 7 2 2" xfId="1378"/>
    <cellStyle name="Normal 7 2 2 2" xfId="1379"/>
    <cellStyle name="Normal 7 2 3" xfId="1380"/>
    <cellStyle name="Normal 7 3" xfId="1381"/>
    <cellStyle name="Normal 7 3 2" xfId="1382"/>
    <cellStyle name="Normal 7 4" xfId="1383"/>
    <cellStyle name="Normal 7 5" xfId="1384"/>
    <cellStyle name="Normal 8" xfId="1385"/>
    <cellStyle name="Normal 9" xfId="1386"/>
    <cellStyle name="Normal Bew" xfId="1387"/>
    <cellStyle name="Normal Bew blau T" xfId="1388"/>
    <cellStyle name="Normal Bew du.blau T" xfId="1389"/>
    <cellStyle name="Normal Bew du.blau T 2" xfId="1390"/>
    <cellStyle name="Normal Bew T" xfId="1391"/>
    <cellStyle name="Normal Bew_20100616 overview " xfId="1392"/>
    <cellStyle name="Normal_01-2010" xfId="1393"/>
    <cellStyle name="Normale_2011 04 14 Templates for stress test_bcl" xfId="1394"/>
    <cellStyle name="normálne_Hárok1" xfId="1395"/>
    <cellStyle name="normální_CP_" xfId="1396"/>
    <cellStyle name="Normalny_Costs 00" xfId="1397"/>
    <cellStyle name="Notas" xfId="1398"/>
    <cellStyle name="Notas 2" xfId="1399"/>
    <cellStyle name="Note" xfId="1400"/>
    <cellStyle name="Note 2" xfId="1401"/>
    <cellStyle name="Note 2 2" xfId="1402"/>
    <cellStyle name="Note 3" xfId="1403"/>
    <cellStyle name="Note 4" xfId="1404"/>
    <cellStyle name="Note 5" xfId="1405"/>
    <cellStyle name="Notiz 2" xfId="1406"/>
    <cellStyle name="Notiz 2 2" xfId="1407"/>
    <cellStyle name="Notiz 2 2 2" xfId="1408"/>
    <cellStyle name="Notiz 2 3" xfId="1409"/>
    <cellStyle name="Notiz 2 4" xfId="1410"/>
    <cellStyle name="Notiz 3" xfId="1411"/>
    <cellStyle name="Notiz 3 2" xfId="1412"/>
    <cellStyle name="Output" xfId="1413"/>
    <cellStyle name="Output 2" xfId="1414"/>
    <cellStyle name="Output 2 2" xfId="1415"/>
    <cellStyle name="Output 3" xfId="1416"/>
    <cellStyle name="pb_page_heading_LS" xfId="1417"/>
    <cellStyle name="Perc 1 decimal" xfId="1418"/>
    <cellStyle name="Perc 2 decimal" xfId="1419"/>
    <cellStyle name="Percent [2]" xfId="1420"/>
    <cellStyle name="Percent 18" xfId="1421"/>
    <cellStyle name="Percent 2" xfId="1422"/>
    <cellStyle name="Percent 2 2" xfId="1423"/>
    <cellStyle name="Percent 3" xfId="1424"/>
    <cellStyle name="Percent 4" xfId="1425"/>
    <cellStyle name="Percent 5" xfId="1426"/>
    <cellStyle name="Percent 6" xfId="1427"/>
    <cellStyle name="Percent 7" xfId="1428"/>
    <cellStyle name="Percent(2)" xfId="1429"/>
    <cellStyle name="Percent(2) 2" xfId="1430"/>
    <cellStyle name="Percent(2) 2 2" xfId="1431"/>
    <cellStyle name="Percent(2) 3" xfId="1432"/>
    <cellStyle name="Percent(2) 3 2" xfId="1433"/>
    <cellStyle name="Percent(2) 4" xfId="1434"/>
    <cellStyle name="Percent(2) 5" xfId="1435"/>
    <cellStyle name="Percent_BJAN99" xfId="1436"/>
    <cellStyle name="Percentage" xfId="1437"/>
    <cellStyle name="Place_header" xfId="1438"/>
    <cellStyle name="Placeholder" xfId="1439"/>
    <cellStyle name="Placeholder Header Underlined bold" xfId="1440"/>
    <cellStyle name="Placeholder_column_blank" xfId="1441"/>
    <cellStyle name="prova colore" xfId="1442"/>
    <cellStyle name="provaaa" xfId="1443"/>
    <cellStyle name="Prozent" xfId="1" builtinId="5"/>
    <cellStyle name="Prozent 10" xfId="1444"/>
    <cellStyle name="Prozent 2" xfId="1445"/>
    <cellStyle name="Prozent 2 2" xfId="1446"/>
    <cellStyle name="Prozent 2 3" xfId="1447"/>
    <cellStyle name="Prozent 2 4" xfId="1448"/>
    <cellStyle name="Prozent 3" xfId="1449"/>
    <cellStyle name="Prozent 3 2" xfId="1450"/>
    <cellStyle name="Prozent 3 3" xfId="1451"/>
    <cellStyle name="Prozent 3 4" xfId="1452"/>
    <cellStyle name="Prozent 3 5" xfId="1453"/>
    <cellStyle name="Prozent 4" xfId="1454"/>
    <cellStyle name="Prozent 4 2" xfId="1455"/>
    <cellStyle name="Prozent 4 3" xfId="1456"/>
    <cellStyle name="Prozent 5" xfId="1457"/>
    <cellStyle name="Prozent 5 2" xfId="1458"/>
    <cellStyle name="Prozent 6" xfId="1459"/>
    <cellStyle name="Prozent 7" xfId="1460"/>
    <cellStyle name="Prozent 8" xfId="1461"/>
    <cellStyle name="Prozent 9" xfId="1462"/>
    <cellStyle name="R_Area_font" xfId="1463"/>
    <cellStyle name="R_formula" xfId="1464"/>
    <cellStyle name="R_head_font" xfId="1465"/>
    <cellStyle name="Row Header" xfId="1466"/>
    <cellStyle name="Salida" xfId="1467"/>
    <cellStyle name="Salida 2" xfId="1468"/>
    <cellStyle name="SAPBEXaggData" xfId="1469"/>
    <cellStyle name="SAPBEXaggDataEmph" xfId="1470"/>
    <cellStyle name="SAPBEXaggItem" xfId="1471"/>
    <cellStyle name="SAPBEXaggItemX" xfId="1472"/>
    <cellStyle name="SAPBEXchaText" xfId="1473"/>
    <cellStyle name="SAPBEXexcBad7" xfId="1474"/>
    <cellStyle name="SAPBEXexcBad8" xfId="1475"/>
    <cellStyle name="SAPBEXexcBad9" xfId="1476"/>
    <cellStyle name="SAPBEXexcCritical4" xfId="1477"/>
    <cellStyle name="SAPBEXexcCritical5" xfId="1478"/>
    <cellStyle name="SAPBEXexcCritical6" xfId="1479"/>
    <cellStyle name="SAPBEXexcGood1" xfId="1480"/>
    <cellStyle name="SAPBEXexcGood2" xfId="1481"/>
    <cellStyle name="SAPBEXexcGood3" xfId="1482"/>
    <cellStyle name="SAPBEXfilterDrill" xfId="1483"/>
    <cellStyle name="SAPBEXfilterItem" xfId="1484"/>
    <cellStyle name="SAPBEXfilterText" xfId="1485"/>
    <cellStyle name="SAPBEXformats" xfId="1486"/>
    <cellStyle name="SAPBEXheaderItem" xfId="1487"/>
    <cellStyle name="SAPBEXheaderText" xfId="1488"/>
    <cellStyle name="SAPBEXHLevel0" xfId="1489"/>
    <cellStyle name="SAPBEXHLevel0X" xfId="1490"/>
    <cellStyle name="SAPBEXHLevel1" xfId="1491"/>
    <cellStyle name="SAPBEXHLevel1X" xfId="1492"/>
    <cellStyle name="SAPBEXHLevel2" xfId="1493"/>
    <cellStyle name="SAPBEXHLevel2X" xfId="1494"/>
    <cellStyle name="SAPBEXHLevel3" xfId="1495"/>
    <cellStyle name="SAPBEXHLevel3X" xfId="1496"/>
    <cellStyle name="SAPBEXresData" xfId="1497"/>
    <cellStyle name="SAPBEXresDataEmph" xfId="1498"/>
    <cellStyle name="SAPBEXresItem" xfId="1499"/>
    <cellStyle name="SAPBEXresItemX" xfId="1500"/>
    <cellStyle name="SAPBEXstdData" xfId="1501"/>
    <cellStyle name="SAPBEXstdDataEmph" xfId="1502"/>
    <cellStyle name="SAPBEXstdItem" xfId="1503"/>
    <cellStyle name="SAPBEXstdItemX" xfId="1504"/>
    <cellStyle name="SAPBEXtitle" xfId="1505"/>
    <cellStyle name="SAPBEXundefined" xfId="1506"/>
    <cellStyle name="SAPError" xfId="1507"/>
    <cellStyle name="SAPError 2" xfId="1508"/>
    <cellStyle name="SAPError 2 2" xfId="1509"/>
    <cellStyle name="SAPError 3" xfId="1510"/>
    <cellStyle name="SAPError 3 2" xfId="1511"/>
    <cellStyle name="SAPError 4" xfId="1512"/>
    <cellStyle name="SAPError 5" xfId="1513"/>
    <cellStyle name="SAPKey" xfId="1514"/>
    <cellStyle name="SAPKey 2" xfId="1515"/>
    <cellStyle name="SAPKey 2 2" xfId="1516"/>
    <cellStyle name="SAPKey 3" xfId="1517"/>
    <cellStyle name="SAPKey 3 2" xfId="1518"/>
    <cellStyle name="SAPKey 4" xfId="1519"/>
    <cellStyle name="SAPKey 5" xfId="1520"/>
    <cellStyle name="SAPLocked" xfId="1521"/>
    <cellStyle name="SAPLocked 2" xfId="1522"/>
    <cellStyle name="SAPLocked 2 2" xfId="1523"/>
    <cellStyle name="SAPLocked 3" xfId="1524"/>
    <cellStyle name="SAPLocked 3 2" xfId="1525"/>
    <cellStyle name="SAPLocked 4" xfId="1526"/>
    <cellStyle name="SAPLocked 5" xfId="1527"/>
    <cellStyle name="SAPOutput" xfId="1528"/>
    <cellStyle name="SAPOutput 2" xfId="1529"/>
    <cellStyle name="SAPOutput 2 2" xfId="1530"/>
    <cellStyle name="SAPOutput 3" xfId="1531"/>
    <cellStyle name="SAPOutput 3 2" xfId="1532"/>
    <cellStyle name="SAPOutput 3 3" xfId="1533"/>
    <cellStyle name="SAPOutput 4" xfId="1534"/>
    <cellStyle name="SAPOutput 5" xfId="1535"/>
    <cellStyle name="SAPSpace" xfId="1536"/>
    <cellStyle name="SAPSpace 2" xfId="1537"/>
    <cellStyle name="SAPSpace 2 2" xfId="1538"/>
    <cellStyle name="SAPSpace 3" xfId="1539"/>
    <cellStyle name="SAPSpace 3 2" xfId="1540"/>
    <cellStyle name="SAPSpace 4" xfId="1541"/>
    <cellStyle name="SAPSpace 5" xfId="1542"/>
    <cellStyle name="SAPText" xfId="1543"/>
    <cellStyle name="SAPText 2" xfId="1544"/>
    <cellStyle name="SAPText 2 2" xfId="1545"/>
    <cellStyle name="SAPText 3" xfId="1546"/>
    <cellStyle name="SAPText 3 2" xfId="1547"/>
    <cellStyle name="SAPText 4" xfId="1548"/>
    <cellStyle name="SAPText 5" xfId="1549"/>
    <cellStyle name="SAPUnLocked" xfId="1550"/>
    <cellStyle name="SAPUnLocked 2" xfId="1551"/>
    <cellStyle name="SAPUnLocked 2 2" xfId="1552"/>
    <cellStyle name="SAPUnLocked 3" xfId="1553"/>
    <cellStyle name="SAPUnLocked 3 2" xfId="1554"/>
    <cellStyle name="SAPUnLocked 4" xfId="1555"/>
    <cellStyle name="SAPUnLocked 5" xfId="1556"/>
    <cellStyle name="Schlecht 2" xfId="1557"/>
    <cellStyle name="Schlecht 3" xfId="1558"/>
    <cellStyle name="Schlecht 4" xfId="1559"/>
    <cellStyle name="S-Format" xfId="1560"/>
    <cellStyle name="Standard" xfId="0" builtinId="0"/>
    <cellStyle name="Standard 10" xfId="1561"/>
    <cellStyle name="Standard 11" xfId="1562"/>
    <cellStyle name="Standard 12" xfId="1563"/>
    <cellStyle name="Standard 13" xfId="1564"/>
    <cellStyle name="Standard 14" xfId="1565"/>
    <cellStyle name="Standard 15" xfId="1566"/>
    <cellStyle name="Standard 16" xfId="1567"/>
    <cellStyle name="Standard 16 2" xfId="1568"/>
    <cellStyle name="Standard 17" xfId="1569"/>
    <cellStyle name="Standard 17 2" xfId="1570"/>
    <cellStyle name="Standard 17 2 2" xfId="1571"/>
    <cellStyle name="Standard 17 3" xfId="1572"/>
    <cellStyle name="Standard 18" xfId="1573"/>
    <cellStyle name="Standard 18 2" xfId="1574"/>
    <cellStyle name="Standard 19" xfId="1575"/>
    <cellStyle name="Standard 2" xfId="2"/>
    <cellStyle name="Standard 2 2" xfId="1577"/>
    <cellStyle name="Standard 2 2 2" xfId="1578"/>
    <cellStyle name="Standard 2 2 2 2" xfId="1579"/>
    <cellStyle name="Standard 2 2 3" xfId="1580"/>
    <cellStyle name="Standard 2 3" xfId="1581"/>
    <cellStyle name="Standard 2 3 2" xfId="1582"/>
    <cellStyle name="Standard 2 4" xfId="1583"/>
    <cellStyle name="Standard 2_BG T05 (Segments)" xfId="1576"/>
    <cellStyle name="Standard 20" xfId="1584"/>
    <cellStyle name="Standard 3" xfId="1585"/>
    <cellStyle name="Standard 3 2" xfId="1586"/>
    <cellStyle name="Standard 3 2 2" xfId="1587"/>
    <cellStyle name="Standard 3 3" xfId="1588"/>
    <cellStyle name="Standard 38 2" xfId="4"/>
    <cellStyle name="Standard 4" xfId="1589"/>
    <cellStyle name="Standard 4 2" xfId="1590"/>
    <cellStyle name="Standard 4 3" xfId="1591"/>
    <cellStyle name="Standard 4 4" xfId="1592"/>
    <cellStyle name="Standard 4 4 2" xfId="1593"/>
    <cellStyle name="Standard 4 4 2 2" xfId="1594"/>
    <cellStyle name="Standard 4 4 3" xfId="1595"/>
    <cellStyle name="Standard 4 5" xfId="1596"/>
    <cellStyle name="Standard 4_Kopie von 2013_Business_Performance_Report_Segment Reporting February_work in progress_Knauer" xfId="1597"/>
    <cellStyle name="Standard 5" xfId="1598"/>
    <cellStyle name="Standard 5 2" xfId="1599"/>
    <cellStyle name="Standard 6" xfId="1600"/>
    <cellStyle name="Standard 7" xfId="1601"/>
    <cellStyle name="Standard 8" xfId="1602"/>
    <cellStyle name="Standard 9" xfId="1603"/>
    <cellStyle name="Standard 9 2" xfId="1604"/>
    <cellStyle name="Standard2" xfId="1605"/>
    <cellStyle name="Standard3" xfId="1606"/>
    <cellStyle name="Standard3 2" xfId="1607"/>
    <cellStyle name="Standard3 2 2" xfId="1608"/>
    <cellStyle name="Standard3 3" xfId="1609"/>
    <cellStyle name="Standard3 3 2" xfId="1610"/>
    <cellStyle name="Standard3 4" xfId="1611"/>
    <cellStyle name="Standard3 5" xfId="1612"/>
    <cellStyle name="Standard3_Kopie von 2013_Business_Performance_Report_Segment Reporting February_work in progress_Knauer" xfId="1613"/>
    <cellStyle name="Standard4" xfId="1614"/>
    <cellStyle name="Status Check" xfId="1615"/>
    <cellStyle name="Stil 1" xfId="1616"/>
    <cellStyle name="Stil 1 2" xfId="1617"/>
    <cellStyle name="Stil 1 2 2" xfId="1618"/>
    <cellStyle name="Stil 1 3" xfId="1619"/>
    <cellStyle name="Stil 1 3 2" xfId="1620"/>
    <cellStyle name="Stil 1 4" xfId="1621"/>
    <cellStyle name="Stil 1 5" xfId="1622"/>
    <cellStyle name="Stil 1_Kopie von 2013_Business_Performance_Report_Segment Reporting February_work in progress_Knauer" xfId="1623"/>
    <cellStyle name="Style 1" xfId="1624"/>
    <cellStyle name="Style 2" xfId="1625"/>
    <cellStyle name="STYLE1" xfId="1626"/>
    <cellStyle name="STYLE2" xfId="1627"/>
    <cellStyle name="SubTotal" xfId="1628"/>
    <cellStyle name="Subtotal Amounts row fill" xfId="1629"/>
    <cellStyle name="Subtotal Amounts row fill 2" xfId="1630"/>
    <cellStyle name="Subtotal head row fill" xfId="1631"/>
    <cellStyle name="Subtotal_amounts" xfId="1632"/>
    <cellStyle name="Summe" xfId="1633"/>
    <cellStyle name="test" xfId="1634"/>
    <cellStyle name="test a style" xfId="1635"/>
    <cellStyle name="TEUR-FORMAT" xfId="1636"/>
    <cellStyle name="TEUR-Format (gerundet)" xfId="1637"/>
    <cellStyle name="TEUR-FORMAT_Anlage RS Steuergruppe 2007" xfId="1638"/>
    <cellStyle name="Text" xfId="1639"/>
    <cellStyle name="Texto de advertencia" xfId="1640"/>
    <cellStyle name="Texto explicativo" xfId="1641"/>
    <cellStyle name="TGK_TOC_PAGE_COLUMN" xfId="1642"/>
    <cellStyle name="Titel" xfId="1643"/>
    <cellStyle name="Title" xfId="1644"/>
    <cellStyle name="Title 2" xfId="1645"/>
    <cellStyle name="Title_Restructuring File _ 3-07-13_scorecard" xfId="1646"/>
    <cellStyle name="Título" xfId="1647"/>
    <cellStyle name="Título 1" xfId="1648"/>
    <cellStyle name="Título 2" xfId="1649"/>
    <cellStyle name="Título 3" xfId="1650"/>
    <cellStyle name="Total" xfId="1651"/>
    <cellStyle name="Total 2" xfId="1652"/>
    <cellStyle name="Total 2 2" xfId="1653"/>
    <cellStyle name="Total_amounts" xfId="1654"/>
    <cellStyle name="TS-Format" xfId="1655"/>
    <cellStyle name="TS-Format (gerundet)" xfId="1656"/>
    <cellStyle name="Überschrift 1 2" xfId="1657"/>
    <cellStyle name="Überschrift 1 3" xfId="1658"/>
    <cellStyle name="Überschrift 1 4" xfId="1659"/>
    <cellStyle name="Überschrift 10" xfId="1660"/>
    <cellStyle name="Überschrift 11" xfId="1661"/>
    <cellStyle name="Überschrift 2 2" xfId="1662"/>
    <cellStyle name="Überschrift 2 3" xfId="1663"/>
    <cellStyle name="Überschrift 2 4" xfId="1664"/>
    <cellStyle name="Überschrift 3 2" xfId="1665"/>
    <cellStyle name="Überschrift 3 3" xfId="1666"/>
    <cellStyle name="Überschrift 3 4" xfId="1667"/>
    <cellStyle name="Überschrift 4 2" xfId="1668"/>
    <cellStyle name="Überschrift 4 3" xfId="1669"/>
    <cellStyle name="Überschrift 4 4" xfId="1670"/>
    <cellStyle name="Überschrift 5" xfId="1671"/>
    <cellStyle name="Überschrift 6" xfId="1672"/>
    <cellStyle name="Überschrift 7" xfId="1673"/>
    <cellStyle name="Überschrift 8" xfId="1674"/>
    <cellStyle name="Überschrift 9" xfId="1675"/>
    <cellStyle name="Udm" xfId="1676"/>
    <cellStyle name="Verknüpfte Zelle 2" xfId="1677"/>
    <cellStyle name="Verknüpfte Zelle 3" xfId="1678"/>
    <cellStyle name="Verknüpfte Zelle 4" xfId="1679"/>
    <cellStyle name="Verknüpfung %" xfId="1680"/>
    <cellStyle name="Verknüpfung Zahl" xfId="1681"/>
    <cellStyle name="Warnender Text 2" xfId="1682"/>
    <cellStyle name="Warnender Text 3" xfId="1683"/>
    <cellStyle name="Warnender Text 4" xfId="1684"/>
    <cellStyle name="Warning Text" xfId="1685"/>
    <cellStyle name="Warning Text 2" xfId="1686"/>
    <cellStyle name="White" xfId="1687"/>
    <cellStyle name="Work new book placeholder header underlined" xfId="1688"/>
    <cellStyle name="WPK" xfId="1689"/>
    <cellStyle name="Wrap_text" xfId="1690"/>
    <cellStyle name="Zelle überprüfen 2" xfId="1691"/>
    <cellStyle name="Zelle überprüfen 3" xfId="1692"/>
    <cellStyle name="Zelle überprüfen 4" xfId="1693"/>
    <cellStyle name="Zwischensumme" xfId="1694"/>
    <cellStyle name="Zwischenüberschrift" xfId="1695"/>
    <cellStyle name="ハイパーリンク_Executive Summary 2004.05 (JAPAN) Draft" xfId="1696"/>
    <cellStyle name="쉼표 [0]_Closing Listing - Inventory" xfId="1697"/>
    <cellStyle name="쉼표_Closing Listing - Inventory" xfId="1698"/>
    <cellStyle name="콤마 [0]_04.30계좌별" xfId="1699"/>
    <cellStyle name="콤마_04.30계좌별" xfId="1700"/>
    <cellStyle name="표준_04.30계좌별" xfId="1701"/>
    <cellStyle name="未定義" xfId="1702"/>
    <cellStyle name="桁区切り_Prepayment Analysis" xfId="1703"/>
    <cellStyle name="桁蟻唇Ｆ [0.00]_Sheet1" xfId="1704"/>
    <cellStyle name="桁蟻唇Ｆ_Sheet1" xfId="1705"/>
    <cellStyle name="標準_AFJ Sheet" xfId="1706"/>
    <cellStyle name="脱浦 [0.00]_Sheet1" xfId="1707"/>
    <cellStyle name="脱浦_Sheet1" xfId="1708"/>
  </cellStyles>
  <dxfs count="1055">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13</xdr:col>
      <xdr:colOff>619125</xdr:colOff>
      <xdr:row>0</xdr:row>
      <xdr:rowOff>0</xdr:rowOff>
    </xdr:from>
    <xdr:ext cx="839883" cy="415850"/>
    <xdr:pic>
      <xdr:nvPicPr>
        <xdr:cNvPr id="2" name="Grafik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2925" y="0"/>
          <a:ext cx="839883" cy="4158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18</xdr:col>
      <xdr:colOff>133350</xdr:colOff>
      <xdr:row>0</xdr:row>
      <xdr:rowOff>0</xdr:rowOff>
    </xdr:from>
    <xdr:to>
      <xdr:col>19</xdr:col>
      <xdr:colOff>373158</xdr:colOff>
      <xdr:row>1</xdr:row>
      <xdr:rowOff>206300</xdr:rowOff>
    </xdr:to>
    <xdr:pic>
      <xdr:nvPicPr>
        <xdr:cNvPr id="2" name="Grafik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34725" y="0"/>
          <a:ext cx="687483" cy="415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247650</xdr:colOff>
      <xdr:row>0</xdr:row>
      <xdr:rowOff>0</xdr:rowOff>
    </xdr:from>
    <xdr:to>
      <xdr:col>20</xdr:col>
      <xdr:colOff>39783</xdr:colOff>
      <xdr:row>2</xdr:row>
      <xdr:rowOff>15800</xdr:rowOff>
    </xdr:to>
    <xdr:pic>
      <xdr:nvPicPr>
        <xdr:cNvPr id="2" name="Grafik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0"/>
          <a:ext cx="687483"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158750</xdr:colOff>
      <xdr:row>0</xdr:row>
      <xdr:rowOff>0</xdr:rowOff>
    </xdr:from>
    <xdr:to>
      <xdr:col>12</xdr:col>
      <xdr:colOff>398558</xdr:colOff>
      <xdr:row>2</xdr:row>
      <xdr:rowOff>15800</xdr:rowOff>
    </xdr:to>
    <xdr:pic>
      <xdr:nvPicPr>
        <xdr:cNvPr id="2" name="Grafik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0"/>
          <a:ext cx="684308" cy="412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190500</xdr:colOff>
      <xdr:row>0</xdr:row>
      <xdr:rowOff>0</xdr:rowOff>
    </xdr:from>
    <xdr:to>
      <xdr:col>19</xdr:col>
      <xdr:colOff>430308</xdr:colOff>
      <xdr:row>1</xdr:row>
      <xdr:rowOff>206300</xdr:rowOff>
    </xdr:to>
    <xdr:pic>
      <xdr:nvPicPr>
        <xdr:cNvPr id="2" name="Grafik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82575"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152400</xdr:colOff>
      <xdr:row>0</xdr:row>
      <xdr:rowOff>0</xdr:rowOff>
    </xdr:from>
    <xdr:to>
      <xdr:col>12</xdr:col>
      <xdr:colOff>392208</xdr:colOff>
      <xdr:row>1</xdr:row>
      <xdr:rowOff>206300</xdr:rowOff>
    </xdr:to>
    <xdr:pic>
      <xdr:nvPicPr>
        <xdr:cNvPr id="2" name="Grafik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600" y="0"/>
          <a:ext cx="687483"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171450</xdr:colOff>
      <xdr:row>0</xdr:row>
      <xdr:rowOff>0</xdr:rowOff>
    </xdr:from>
    <xdr:to>
      <xdr:col>12</xdr:col>
      <xdr:colOff>401733</xdr:colOff>
      <xdr:row>1</xdr:row>
      <xdr:rowOff>206300</xdr:rowOff>
    </xdr:to>
    <xdr:pic>
      <xdr:nvPicPr>
        <xdr:cNvPr id="2" name="Grafik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0"/>
          <a:ext cx="687483" cy="415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34850</xdr:rowOff>
    </xdr:to>
    <xdr:pic>
      <xdr:nvPicPr>
        <xdr:cNvPr id="2" name="Grafik 1">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Normal="100" workbookViewId="0">
      <selection activeCell="J25" sqref="J25"/>
    </sheetView>
  </sheetViews>
  <sheetFormatPr baseColWidth="10" defaultRowHeight="15"/>
  <cols>
    <col min="1" max="1" width="12.85546875" customWidth="1"/>
  </cols>
  <sheetData>
    <row r="1" spans="1:6" ht="16.5">
      <c r="A1" s="2" t="s">
        <v>33</v>
      </c>
    </row>
    <row r="4" spans="1:6" ht="16.5">
      <c r="A4" s="109"/>
    </row>
    <row r="5" spans="1:6" ht="16.5">
      <c r="A5" s="108" t="s">
        <v>102</v>
      </c>
      <c r="F5" s="9" t="s">
        <v>107</v>
      </c>
    </row>
    <row r="6" spans="1:6" ht="16.5">
      <c r="A6" s="109"/>
    </row>
    <row r="7" spans="1:6" ht="16.5">
      <c r="A7" s="108" t="s">
        <v>29</v>
      </c>
    </row>
    <row r="8" spans="1:6">
      <c r="A8" s="110" t="s">
        <v>13</v>
      </c>
      <c r="F8" s="9" t="s">
        <v>103</v>
      </c>
    </row>
    <row r="9" spans="1:6">
      <c r="A9" s="110" t="s">
        <v>11</v>
      </c>
      <c r="F9" s="9" t="s">
        <v>103</v>
      </c>
    </row>
    <row r="10" spans="1:6">
      <c r="A10" s="110" t="s">
        <v>12</v>
      </c>
      <c r="F10" s="9" t="s">
        <v>103</v>
      </c>
    </row>
    <row r="11" spans="1:6">
      <c r="A11" s="110" t="s">
        <v>15</v>
      </c>
      <c r="F11" s="9" t="s">
        <v>103</v>
      </c>
    </row>
    <row r="12" spans="1:6" ht="16.5">
      <c r="A12" s="109"/>
      <c r="F12" s="8"/>
    </row>
    <row r="13" spans="1:6" ht="16.5">
      <c r="A13" s="108" t="s">
        <v>30</v>
      </c>
      <c r="F13" s="9" t="s">
        <v>104</v>
      </c>
    </row>
    <row r="14" spans="1:6" ht="16.5">
      <c r="A14" s="109"/>
      <c r="F14" s="9"/>
    </row>
    <row r="15" spans="1:6" ht="16.5">
      <c r="A15" s="108" t="s">
        <v>31</v>
      </c>
      <c r="F15" s="9" t="s">
        <v>105</v>
      </c>
    </row>
    <row r="16" spans="1:6" ht="16.5">
      <c r="A16" s="109"/>
      <c r="F16" s="9"/>
    </row>
    <row r="17" spans="1:7" ht="16.5">
      <c r="A17" s="108" t="s">
        <v>32</v>
      </c>
      <c r="F17" s="9" t="s">
        <v>106</v>
      </c>
    </row>
    <row r="18" spans="1:7" ht="16.5">
      <c r="A18" s="109"/>
      <c r="G18" s="9"/>
    </row>
    <row r="19" spans="1:7" ht="16.5">
      <c r="A19" s="108" t="s">
        <v>177</v>
      </c>
      <c r="F19" s="9" t="s">
        <v>184</v>
      </c>
    </row>
    <row r="20" spans="1:7" ht="16.5">
      <c r="A20" s="109"/>
      <c r="G20" s="9"/>
    </row>
    <row r="21" spans="1:7" ht="16.5">
      <c r="A21" s="108" t="s">
        <v>180</v>
      </c>
      <c r="F21" s="9" t="s">
        <v>197</v>
      </c>
    </row>
    <row r="22" spans="1:7" ht="16.5">
      <c r="A22" s="109"/>
      <c r="G22" s="9"/>
    </row>
    <row r="23" spans="1:7" ht="16.5">
      <c r="A23" s="108" t="s">
        <v>108</v>
      </c>
      <c r="F23" s="9" t="s">
        <v>175</v>
      </c>
      <c r="G23" s="9"/>
    </row>
    <row r="24" spans="1:7">
      <c r="G24" s="9"/>
    </row>
    <row r="25" spans="1:7" ht="16.5">
      <c r="A25" s="108" t="s">
        <v>118</v>
      </c>
      <c r="F25" s="9" t="s">
        <v>176</v>
      </c>
      <c r="G25" s="9"/>
    </row>
    <row r="34" spans="1:2">
      <c r="A34" s="4" t="s">
        <v>28</v>
      </c>
      <c r="B34" s="97">
        <f ca="1">TODAY()</f>
        <v>43675</v>
      </c>
    </row>
    <row r="36" spans="1:2">
      <c r="A36" s="4" t="s">
        <v>88</v>
      </c>
    </row>
    <row r="37" spans="1:2">
      <c r="A37" s="4" t="s">
        <v>116</v>
      </c>
    </row>
  </sheetData>
  <hyperlinks>
    <hyperlink ref="A5" location="'BG T01 (share)'!A1" display="Share &amp; stock market data"/>
    <hyperlink ref="A7" location="'BG T02 (Key financials)'!A1" display="Key Financial data &amp; ratios"/>
    <hyperlink ref="A13" location="'BG T03 (P&amp;L)'!A1" display="Income statement"/>
    <hyperlink ref="A15" location="'BG T04 (Balance Sheet)'!A1" display="Balance sheet"/>
    <hyperlink ref="A17" location="'BG T05 (Segments)'!A1" display="Segment view"/>
    <hyperlink ref="A23" location="'BG T08 (Definitions)'!A1" display="Definitions"/>
    <hyperlink ref="A25" location="'BG T09 (Disclaimer)'!A1" display="Disclaimer"/>
    <hyperlink ref="A19" location="'BG T06 (Geo split - Assets)'!A1" display="Geographical view - Assets"/>
    <hyperlink ref="A21" location="'BG T07 (Product split - Assets)'!A1" display="Product &amp; Portfolio view - Assets"/>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Normal="100" workbookViewId="0">
      <selection activeCell="A5" sqref="A5"/>
    </sheetView>
  </sheetViews>
  <sheetFormatPr baseColWidth="10" defaultRowHeight="15"/>
  <sheetData>
    <row r="1" spans="1:11" ht="17.25">
      <c r="A1" s="95" t="s">
        <v>118</v>
      </c>
      <c r="B1" s="96"/>
      <c r="C1" s="96"/>
      <c r="D1" s="96"/>
      <c r="E1" s="96"/>
      <c r="F1" s="96"/>
      <c r="G1" s="96"/>
      <c r="H1" s="116"/>
      <c r="I1" s="86"/>
      <c r="J1" s="86"/>
    </row>
    <row r="2" spans="1:11">
      <c r="A2" s="96"/>
      <c r="B2" s="96"/>
      <c r="C2" s="96"/>
      <c r="D2" s="96"/>
      <c r="E2" s="96"/>
      <c r="F2" s="96"/>
      <c r="G2" s="96"/>
      <c r="H2" s="116"/>
      <c r="I2" s="86"/>
      <c r="J2" s="86"/>
    </row>
    <row r="3" spans="1:11">
      <c r="A3" s="96"/>
      <c r="B3" s="96"/>
      <c r="C3" s="96"/>
      <c r="D3" s="96"/>
      <c r="E3" s="96"/>
      <c r="F3" s="96"/>
      <c r="G3" s="96"/>
      <c r="H3" s="116"/>
      <c r="I3" s="86"/>
      <c r="J3" s="86"/>
    </row>
    <row r="6" spans="1:11" ht="15" customHeight="1">
      <c r="A6" s="529" t="s">
        <v>196</v>
      </c>
      <c r="B6" s="529"/>
      <c r="C6" s="529"/>
      <c r="D6" s="529"/>
      <c r="E6" s="529"/>
      <c r="F6" s="529"/>
      <c r="G6" s="529"/>
      <c r="H6" s="529"/>
      <c r="I6" s="529"/>
      <c r="J6" s="529"/>
      <c r="K6" s="529"/>
    </row>
    <row r="7" spans="1:11">
      <c r="A7" s="529"/>
      <c r="B7" s="529"/>
      <c r="C7" s="529"/>
      <c r="D7" s="529"/>
      <c r="E7" s="529"/>
      <c r="F7" s="529"/>
      <c r="G7" s="529"/>
      <c r="H7" s="529"/>
      <c r="I7" s="529"/>
      <c r="J7" s="529"/>
      <c r="K7" s="529"/>
    </row>
    <row r="8" spans="1:11">
      <c r="A8" s="529"/>
      <c r="B8" s="529"/>
      <c r="C8" s="529"/>
      <c r="D8" s="529"/>
      <c r="E8" s="529"/>
      <c r="F8" s="529"/>
      <c r="G8" s="529"/>
      <c r="H8" s="529"/>
      <c r="I8" s="529"/>
      <c r="J8" s="529"/>
      <c r="K8" s="529"/>
    </row>
    <row r="9" spans="1:11">
      <c r="A9" s="529"/>
      <c r="B9" s="529"/>
      <c r="C9" s="529"/>
      <c r="D9" s="529"/>
      <c r="E9" s="529"/>
      <c r="F9" s="529"/>
      <c r="G9" s="529"/>
      <c r="H9" s="529"/>
      <c r="I9" s="529"/>
      <c r="J9" s="529"/>
      <c r="K9" s="529"/>
    </row>
    <row r="10" spans="1:11">
      <c r="A10" s="529"/>
      <c r="B10" s="529"/>
      <c r="C10" s="529"/>
      <c r="D10" s="529"/>
      <c r="E10" s="529"/>
      <c r="F10" s="529"/>
      <c r="G10" s="529"/>
      <c r="H10" s="529"/>
      <c r="I10" s="529"/>
      <c r="J10" s="529"/>
      <c r="K10" s="529"/>
    </row>
    <row r="11" spans="1:11">
      <c r="A11" s="529"/>
      <c r="B11" s="529"/>
      <c r="C11" s="529"/>
      <c r="D11" s="529"/>
      <c r="E11" s="529"/>
      <c r="F11" s="529"/>
      <c r="G11" s="529"/>
      <c r="H11" s="529"/>
      <c r="I11" s="529"/>
      <c r="J11" s="529"/>
      <c r="K11" s="529"/>
    </row>
    <row r="12" spans="1:11">
      <c r="A12" s="529"/>
      <c r="B12" s="529"/>
      <c r="C12" s="529"/>
      <c r="D12" s="529"/>
      <c r="E12" s="529"/>
      <c r="F12" s="529"/>
      <c r="G12" s="529"/>
      <c r="H12" s="529"/>
      <c r="I12" s="529"/>
      <c r="J12" s="529"/>
      <c r="K12" s="529"/>
    </row>
    <row r="13" spans="1:11">
      <c r="A13" s="529"/>
      <c r="B13" s="529"/>
      <c r="C13" s="529"/>
      <c r="D13" s="529"/>
      <c r="E13" s="529"/>
      <c r="F13" s="529"/>
      <c r="G13" s="529"/>
      <c r="H13" s="529"/>
      <c r="I13" s="529"/>
      <c r="J13" s="529"/>
      <c r="K13" s="529"/>
    </row>
    <row r="14" spans="1:11">
      <c r="A14" s="529"/>
      <c r="B14" s="529"/>
      <c r="C14" s="529"/>
      <c r="D14" s="529"/>
      <c r="E14" s="529"/>
      <c r="F14" s="529"/>
      <c r="G14" s="529"/>
      <c r="H14" s="529"/>
      <c r="I14" s="529"/>
      <c r="J14" s="529"/>
      <c r="K14" s="529"/>
    </row>
    <row r="15" spans="1:11">
      <c r="A15" s="529"/>
      <c r="B15" s="529"/>
      <c r="C15" s="529"/>
      <c r="D15" s="529"/>
      <c r="E15" s="529"/>
      <c r="F15" s="529"/>
      <c r="G15" s="529"/>
      <c r="H15" s="529"/>
      <c r="I15" s="529"/>
      <c r="J15" s="529"/>
      <c r="K15" s="529"/>
    </row>
    <row r="16" spans="1:11">
      <c r="A16" s="529"/>
      <c r="B16" s="529"/>
      <c r="C16" s="529"/>
      <c r="D16" s="529"/>
      <c r="E16" s="529"/>
      <c r="F16" s="529"/>
      <c r="G16" s="529"/>
      <c r="H16" s="529"/>
      <c r="I16" s="529"/>
      <c r="J16" s="529"/>
      <c r="K16" s="529"/>
    </row>
    <row r="17" spans="1:11">
      <c r="A17" s="529"/>
      <c r="B17" s="529"/>
      <c r="C17" s="529"/>
      <c r="D17" s="529"/>
      <c r="E17" s="529"/>
      <c r="F17" s="529"/>
      <c r="G17" s="529"/>
      <c r="H17" s="529"/>
      <c r="I17" s="529"/>
      <c r="J17" s="529"/>
      <c r="K17" s="529"/>
    </row>
    <row r="18" spans="1:11">
      <c r="A18" s="529"/>
      <c r="B18" s="529"/>
      <c r="C18" s="529"/>
      <c r="D18" s="529"/>
      <c r="E18" s="529"/>
      <c r="F18" s="529"/>
      <c r="G18" s="529"/>
      <c r="H18" s="529"/>
      <c r="I18" s="529"/>
      <c r="J18" s="529"/>
      <c r="K18" s="529"/>
    </row>
    <row r="19" spans="1:11">
      <c r="A19" s="529"/>
      <c r="B19" s="529"/>
      <c r="C19" s="529"/>
      <c r="D19" s="529"/>
      <c r="E19" s="529"/>
      <c r="F19" s="529"/>
      <c r="G19" s="529"/>
      <c r="H19" s="529"/>
      <c r="I19" s="529"/>
      <c r="J19" s="529"/>
      <c r="K19" s="529"/>
    </row>
  </sheetData>
  <mergeCells count="1">
    <mergeCell ref="A6:K19"/>
  </mergeCells>
  <pageMargins left="0.19685039370078741" right="0.15748031496062992" top="0.19685039370078741" bottom="0.19685039370078741" header="0.11811023622047245" footer="0.11811023622047245"/>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topLeftCell="E19" workbookViewId="0">
      <selection activeCell="H20" sqref="H20"/>
    </sheetView>
  </sheetViews>
  <sheetFormatPr baseColWidth="10" defaultRowHeight="15"/>
  <cols>
    <col min="1" max="1" width="24.7109375" bestFit="1" customWidth="1"/>
    <col min="2" max="2" width="12" customWidth="1"/>
  </cols>
  <sheetData>
    <row r="1" spans="1:21" ht="15.75" thickBot="1"/>
    <row r="2" spans="1:21" ht="15.75" thickTop="1">
      <c r="A2" s="231" t="s">
        <v>2</v>
      </c>
      <c r="B2" s="530">
        <v>2016</v>
      </c>
      <c r="C2" s="514"/>
      <c r="D2" s="514"/>
      <c r="E2" s="528"/>
      <c r="F2" s="131"/>
      <c r="G2" s="530">
        <v>2017</v>
      </c>
      <c r="H2" s="514"/>
      <c r="I2" s="514"/>
      <c r="J2" s="528"/>
      <c r="K2" s="131"/>
      <c r="L2" s="530">
        <v>2018</v>
      </c>
      <c r="M2" s="514"/>
      <c r="N2" s="514"/>
      <c r="O2" s="528"/>
      <c r="Q2" s="223">
        <v>2019</v>
      </c>
      <c r="R2" s="131"/>
      <c r="S2" s="201">
        <v>2016</v>
      </c>
      <c r="T2" s="198">
        <v>2017</v>
      </c>
      <c r="U2" s="198">
        <v>2018</v>
      </c>
    </row>
    <row r="3" spans="1:21">
      <c r="B3" s="39" t="s">
        <v>74</v>
      </c>
      <c r="C3" s="40" t="s">
        <v>75</v>
      </c>
      <c r="D3" s="41" t="s">
        <v>76</v>
      </c>
      <c r="E3" s="141" t="s">
        <v>77</v>
      </c>
      <c r="F3" s="132"/>
      <c r="G3" s="39" t="s">
        <v>74</v>
      </c>
      <c r="H3" s="40" t="s">
        <v>75</v>
      </c>
      <c r="I3" s="41" t="s">
        <v>76</v>
      </c>
      <c r="J3" s="141" t="s">
        <v>77</v>
      </c>
      <c r="K3" s="132"/>
      <c r="L3" s="39" t="s">
        <v>74</v>
      </c>
      <c r="M3" s="40" t="s">
        <v>75</v>
      </c>
      <c r="N3" s="41" t="s">
        <v>76</v>
      </c>
      <c r="O3" s="141" t="s">
        <v>77</v>
      </c>
      <c r="Q3" s="103" t="s">
        <v>74</v>
      </c>
      <c r="R3" s="132"/>
      <c r="S3" s="103" t="s">
        <v>120</v>
      </c>
      <c r="T3" s="41" t="s">
        <v>120</v>
      </c>
      <c r="U3" s="41" t="s">
        <v>120</v>
      </c>
    </row>
    <row r="4" spans="1:21">
      <c r="A4" t="s">
        <v>148</v>
      </c>
    </row>
    <row r="5" spans="1:21">
      <c r="A5" t="s">
        <v>165</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157</v>
      </c>
      <c r="B6" t="e">
        <f>+'BG T05 (Segments)'!#REF!</f>
        <v>#REF!</v>
      </c>
      <c r="C6" t="e">
        <f>+'BG T05 (Segments)'!#REF!</f>
        <v>#REF!</v>
      </c>
      <c r="D6" t="e">
        <f>+'BG T05 (Segments)'!#REF!</f>
        <v>#REF!</v>
      </c>
      <c r="E6" t="e">
        <f>+'BG T05 (Segments)'!#REF!</f>
        <v>#REF!</v>
      </c>
      <c r="G6">
        <f>+'BG T05 (Segments)'!B10</f>
        <v>173</v>
      </c>
      <c r="H6">
        <f>+'BG T05 (Segments)'!C10</f>
        <v>188.2</v>
      </c>
      <c r="I6">
        <f>+'BG T05 (Segments)'!D10</f>
        <v>174.6</v>
      </c>
      <c r="J6">
        <f>+'BG T05 (Segments)'!E10</f>
        <v>190.5</v>
      </c>
      <c r="L6">
        <f>+'BG T05 (Segments)'!G10</f>
        <v>205.2</v>
      </c>
      <c r="M6">
        <f>+'BG T05 (Segments)'!H10</f>
        <v>202.1</v>
      </c>
      <c r="N6">
        <f>+'BG T05 (Segments)'!I10</f>
        <v>199.4</v>
      </c>
      <c r="O6">
        <f>+'BG T05 (Segments)'!J10</f>
        <v>204.7</v>
      </c>
      <c r="Q6">
        <f>+'BG T05 (Segments)'!L10</f>
        <v>208.5</v>
      </c>
      <c r="S6" t="e">
        <f>+'BG T05 (Segments)'!#REF!</f>
        <v>#REF!</v>
      </c>
      <c r="T6">
        <f>+'BG T05 (Segments)'!S10</f>
        <v>726.3</v>
      </c>
      <c r="U6">
        <f>+'BG T05 (Segments)'!T10</f>
        <v>811.5</v>
      </c>
    </row>
    <row r="7" spans="1:21">
      <c r="A7" t="s">
        <v>158</v>
      </c>
      <c r="B7" s="203" t="e">
        <f>+B5-B6</f>
        <v>#REF!</v>
      </c>
      <c r="C7" s="203" t="e">
        <f>+C5-C6</f>
        <v>#REF!</v>
      </c>
      <c r="D7" s="203" t="e">
        <f>+D5-D6</f>
        <v>#REF!</v>
      </c>
      <c r="E7" s="203" t="e">
        <f>+E5-E6</f>
        <v>#REF!</v>
      </c>
      <c r="G7" s="203" t="e">
        <f>+G5-G6</f>
        <v>#REF!</v>
      </c>
      <c r="H7" s="203" t="e">
        <f>+H5-H6</f>
        <v>#REF!</v>
      </c>
      <c r="I7" s="203" t="e">
        <f>+I5-I6</f>
        <v>#REF!</v>
      </c>
      <c r="J7" s="203" t="e">
        <f>+J5-J6</f>
        <v>#REF!</v>
      </c>
      <c r="L7" s="203" t="e">
        <f>+L5-L6</f>
        <v>#REF!</v>
      </c>
      <c r="M7" s="203" t="e">
        <f>+M5-M6</f>
        <v>#REF!</v>
      </c>
      <c r="N7" s="203" t="e">
        <f>+N5-N6</f>
        <v>#REF!</v>
      </c>
      <c r="O7" s="203" t="e">
        <f>+O5-O6</f>
        <v>#REF!</v>
      </c>
      <c r="Q7" s="203" t="e">
        <f>+Q5-Q6</f>
        <v>#REF!</v>
      </c>
      <c r="S7" s="203" t="e">
        <f>+S5-S6</f>
        <v>#REF!</v>
      </c>
      <c r="T7" s="203" t="e">
        <f>+T5-T6</f>
        <v>#REF!</v>
      </c>
      <c r="U7" s="203" t="e">
        <f>+U5-U6</f>
        <v>#REF!</v>
      </c>
    </row>
    <row r="9" spans="1:21">
      <c r="A9" t="s">
        <v>154</v>
      </c>
    </row>
    <row r="10" spans="1:21">
      <c r="A10" t="s">
        <v>165</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157</v>
      </c>
      <c r="B11" t="e">
        <f>+'BG T05 (Segments)'!#REF!</f>
        <v>#REF!</v>
      </c>
      <c r="C11" t="e">
        <f>+'BG T05 (Segments)'!#REF!</f>
        <v>#REF!</v>
      </c>
      <c r="D11" t="e">
        <f>+'BG T05 (Segments)'!#REF!</f>
        <v>#REF!</v>
      </c>
      <c r="E11" t="e">
        <f>+'BG T05 (Segments)'!#REF!</f>
        <v>#REF!</v>
      </c>
      <c r="G11">
        <f>+'BG T05 (Segments)'!B43</f>
        <v>65.400000000000006</v>
      </c>
      <c r="H11">
        <f>+'BG T05 (Segments)'!C43</f>
        <v>54.2</v>
      </c>
      <c r="I11">
        <f>+'BG T05 (Segments)'!D43</f>
        <v>65.099999999999994</v>
      </c>
      <c r="J11">
        <f>+'BG T05 (Segments)'!E43</f>
        <v>64.599999999999994</v>
      </c>
      <c r="L11">
        <f>+'BG T05 (Segments)'!G43</f>
        <v>77.699999999999989</v>
      </c>
      <c r="M11">
        <f>+'BG T05 (Segments)'!H43</f>
        <v>71.7</v>
      </c>
      <c r="N11">
        <f>+'BG T05 (Segments)'!I43</f>
        <v>73.5</v>
      </c>
      <c r="O11">
        <f>+'BG T05 (Segments)'!J43</f>
        <v>76.2</v>
      </c>
      <c r="Q11">
        <f>+'BG T05 (Segments)'!L43</f>
        <v>76.3</v>
      </c>
      <c r="S11" t="e">
        <f>+'BG T05 (Segments)'!#REF!</f>
        <v>#REF!</v>
      </c>
      <c r="T11">
        <f>+'BG T05 (Segments)'!S43</f>
        <v>249.2</v>
      </c>
      <c r="U11">
        <f>+'BG T05 (Segments)'!T43</f>
        <v>299</v>
      </c>
    </row>
    <row r="12" spans="1:21">
      <c r="A12" t="s">
        <v>158</v>
      </c>
      <c r="B12" s="203" t="e">
        <f>+B10-B11</f>
        <v>#REF!</v>
      </c>
      <c r="C12" s="203" t="e">
        <f>+C10-C11</f>
        <v>#REF!</v>
      </c>
      <c r="D12" s="203" t="e">
        <f>+D10-D11</f>
        <v>#REF!</v>
      </c>
      <c r="E12" s="203" t="e">
        <f>+E10-E11</f>
        <v>#REF!</v>
      </c>
      <c r="G12" s="203" t="e">
        <f>+G10-G11</f>
        <v>#REF!</v>
      </c>
      <c r="H12" s="203" t="e">
        <f>+H10-H11</f>
        <v>#REF!</v>
      </c>
      <c r="I12" s="203" t="e">
        <f>+I10-I11</f>
        <v>#REF!</v>
      </c>
      <c r="J12" s="203" t="e">
        <f>+J10-J11</f>
        <v>#REF!</v>
      </c>
      <c r="L12" s="203" t="e">
        <f>+L10-L11</f>
        <v>#REF!</v>
      </c>
      <c r="M12" s="203" t="e">
        <f>+M10-M11</f>
        <v>#REF!</v>
      </c>
      <c r="N12" s="203" t="e">
        <f>+N10-N11</f>
        <v>#REF!</v>
      </c>
      <c r="O12" s="203" t="e">
        <f>+O10-O11</f>
        <v>#REF!</v>
      </c>
      <c r="Q12" s="203" t="e">
        <f>+Q10-Q11</f>
        <v>#REF!</v>
      </c>
      <c r="S12" s="203" t="e">
        <f>+S10-S11</f>
        <v>#REF!</v>
      </c>
      <c r="T12" s="203" t="e">
        <f>+T10-T11</f>
        <v>#REF!</v>
      </c>
      <c r="U12" s="203" t="e">
        <f>+U10-U11</f>
        <v>#REF!</v>
      </c>
    </row>
    <row r="14" spans="1:21">
      <c r="A14" t="s">
        <v>150</v>
      </c>
    </row>
    <row r="15" spans="1:21">
      <c r="A15" t="s">
        <v>165</v>
      </c>
      <c r="B15" t="e">
        <f>+#REF!</f>
        <v>#REF!</v>
      </c>
      <c r="C15" t="e">
        <f>+#REF!</f>
        <v>#REF!</v>
      </c>
      <c r="D15" t="e">
        <f>+#REF!</f>
        <v>#REF!</v>
      </c>
      <c r="E15" t="e">
        <f>+#REF!</f>
        <v>#REF!</v>
      </c>
      <c r="G15" t="e">
        <f>+#REF!</f>
        <v>#REF!</v>
      </c>
      <c r="H15" t="e">
        <f>+#REF!</f>
        <v>#REF!</v>
      </c>
      <c r="I15" t="e">
        <f>+#REF!</f>
        <v>#REF!</v>
      </c>
      <c r="J15" t="e">
        <f>+#REF!</f>
        <v>#REF!</v>
      </c>
      <c r="L15" t="e">
        <f>+#REF!</f>
        <v>#REF!</v>
      </c>
      <c r="M15" t="e">
        <f>+#REF!</f>
        <v>#REF!</v>
      </c>
      <c r="N15" s="202" t="e">
        <f>+#REF!</f>
        <v>#REF!</v>
      </c>
      <c r="O15" t="e">
        <f>+#REF!</f>
        <v>#REF!</v>
      </c>
      <c r="Q15" t="e">
        <f>+#REF!</f>
        <v>#REF!</v>
      </c>
      <c r="S15" t="e">
        <f>+#REF!</f>
        <v>#REF!</v>
      </c>
      <c r="T15" t="e">
        <f>+#REF!</f>
        <v>#REF!</v>
      </c>
      <c r="U15" t="e">
        <f>+#REF!</f>
        <v>#REF!</v>
      </c>
    </row>
    <row r="16" spans="1:21">
      <c r="A16" t="s">
        <v>157</v>
      </c>
      <c r="B16" t="e">
        <f>+'BG T05 (Segments)'!#REF!</f>
        <v>#REF!</v>
      </c>
      <c r="C16" t="e">
        <f>+'BG T05 (Segments)'!#REF!</f>
        <v>#REF!</v>
      </c>
      <c r="D16" t="e">
        <f>+'BG T05 (Segments)'!#REF!</f>
        <v>#REF!</v>
      </c>
      <c r="E16" t="e">
        <f>+'BG T05 (Segments)'!#REF!</f>
        <v>#REF!</v>
      </c>
      <c r="G16">
        <f>+'BG T05 (Segments)'!B77</f>
        <v>12.6</v>
      </c>
      <c r="H16">
        <f>+'BG T05 (Segments)'!C77</f>
        <v>12.3</v>
      </c>
      <c r="I16">
        <f>+'BG T05 (Segments)'!D77</f>
        <v>12.4</v>
      </c>
      <c r="J16">
        <f>+'BG T05 (Segments)'!E77</f>
        <v>12.1</v>
      </c>
      <c r="L16">
        <f>+'BG T05 (Segments)'!G77</f>
        <v>11.6</v>
      </c>
      <c r="M16">
        <f>+'BG T05 (Segments)'!H77</f>
        <v>12.3</v>
      </c>
      <c r="N16">
        <f>+'BG T05 (Segments)'!I77</f>
        <v>12</v>
      </c>
      <c r="O16">
        <f>+'BG T05 (Segments)'!J77</f>
        <v>12.9</v>
      </c>
      <c r="Q16">
        <f>+'BG T05 (Segments)'!L77</f>
        <v>11.8</v>
      </c>
      <c r="S16" t="e">
        <f>+'BG T05 (Segments)'!#REF!</f>
        <v>#REF!</v>
      </c>
      <c r="T16">
        <f>+'BG T05 (Segments)'!S77</f>
        <v>49.4</v>
      </c>
      <c r="U16">
        <f>+'BG T05 (Segments)'!T77</f>
        <v>48.7</v>
      </c>
    </row>
    <row r="17" spans="1:21">
      <c r="A17" t="s">
        <v>158</v>
      </c>
      <c r="B17" s="203" t="e">
        <f>+B15-B16</f>
        <v>#REF!</v>
      </c>
      <c r="C17" s="203" t="e">
        <f>+C15-C16</f>
        <v>#REF!</v>
      </c>
      <c r="D17" s="203" t="e">
        <f>+D15-D16</f>
        <v>#REF!</v>
      </c>
      <c r="E17" s="203" t="e">
        <f>+E15-E16</f>
        <v>#REF!</v>
      </c>
      <c r="G17" s="203" t="e">
        <f>+G15-G16</f>
        <v>#REF!</v>
      </c>
      <c r="H17" s="203" t="e">
        <f>+H15-H16</f>
        <v>#REF!</v>
      </c>
      <c r="I17" s="203" t="e">
        <f>+I15-I16</f>
        <v>#REF!</v>
      </c>
      <c r="J17" s="203" t="e">
        <f>+J15-J16</f>
        <v>#REF!</v>
      </c>
      <c r="L17" s="203" t="e">
        <f>+L15-L16</f>
        <v>#REF!</v>
      </c>
      <c r="M17" s="203" t="e">
        <f>+M15-M16</f>
        <v>#REF!</v>
      </c>
      <c r="N17" s="203" t="e">
        <f>+N15-N16</f>
        <v>#REF!</v>
      </c>
      <c r="O17" s="203" t="e">
        <f>+O15-O16</f>
        <v>#REF!</v>
      </c>
      <c r="Q17" s="203" t="e">
        <f>+Q15-Q16</f>
        <v>#REF!</v>
      </c>
      <c r="S17" s="203" t="e">
        <f>+S15-S16</f>
        <v>#REF!</v>
      </c>
      <c r="T17" s="203" t="e">
        <f>+T15-T16</f>
        <v>#REF!</v>
      </c>
      <c r="U17" s="203" t="e">
        <f>+U15-U16</f>
        <v>#REF!</v>
      </c>
    </row>
    <row r="19" spans="1:21">
      <c r="A19" t="s">
        <v>87</v>
      </c>
    </row>
    <row r="20" spans="1:21">
      <c r="A20" t="s">
        <v>165</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157</v>
      </c>
      <c r="B21" t="e">
        <f>+'BG T05 (Segments)'!#REF!</f>
        <v>#REF!</v>
      </c>
      <c r="C21" t="e">
        <f>+'BG T05 (Segments)'!#REF!</f>
        <v>#REF!</v>
      </c>
      <c r="D21" t="e">
        <f>+'BG T05 (Segments)'!#REF!</f>
        <v>#REF!</v>
      </c>
      <c r="E21" t="e">
        <f>+'BG T05 (Segments)'!#REF!</f>
        <v>#REF!</v>
      </c>
      <c r="G21">
        <f>+'BG T05 (Segments)'!B109</f>
        <v>-5</v>
      </c>
      <c r="H21">
        <f>+'BG T05 (Segments)'!C109</f>
        <v>-0.5</v>
      </c>
      <c r="I21">
        <f>+'BG T05 (Segments)'!D109</f>
        <v>-11.3</v>
      </c>
      <c r="J21">
        <f>+'BG T05 (Segments)'!E109</f>
        <v>2.1</v>
      </c>
      <c r="L21">
        <f>+'BG T05 (Segments)'!G109</f>
        <v>-12</v>
      </c>
      <c r="M21">
        <f>+'BG T05 (Segments)'!H109</f>
        <v>-11.5</v>
      </c>
      <c r="N21">
        <f>+'BG T05 (Segments)'!I109</f>
        <v>-5.3</v>
      </c>
      <c r="O21">
        <f>+'BG T05 (Segments)'!J109</f>
        <v>-7.3</v>
      </c>
      <c r="Q21">
        <f>+'BG T05 (Segments)'!L109</f>
        <v>-9.5</v>
      </c>
      <c r="S21" t="e">
        <f>+'BG T05 (Segments)'!#REF!</f>
        <v>#REF!</v>
      </c>
      <c r="T21">
        <f>+'BG T05 (Segments)'!S109</f>
        <v>-14.9</v>
      </c>
      <c r="U21">
        <f>+'BG T05 (Segments)'!T109</f>
        <v>-35.9</v>
      </c>
    </row>
    <row r="22" spans="1:21">
      <c r="A22" t="s">
        <v>158</v>
      </c>
      <c r="B22" s="203" t="e">
        <f>+B20-B21</f>
        <v>#REF!</v>
      </c>
      <c r="C22" s="203" t="e">
        <f>+C20-C21</f>
        <v>#REF!</v>
      </c>
      <c r="D22" s="203" t="e">
        <f>+D20-D21</f>
        <v>#REF!</v>
      </c>
      <c r="E22" s="203" t="e">
        <f>+E20-E21</f>
        <v>#REF!</v>
      </c>
      <c r="G22" s="203" t="e">
        <f>+G20-G21</f>
        <v>#REF!</v>
      </c>
      <c r="H22" s="203" t="e">
        <f>+H20-H21</f>
        <v>#REF!</v>
      </c>
      <c r="I22" s="203" t="e">
        <f>+I20-I21</f>
        <v>#REF!</v>
      </c>
      <c r="J22" s="203" t="e">
        <f>+J20-J21</f>
        <v>#REF!</v>
      </c>
      <c r="L22" s="203" t="e">
        <f>+L20-L21</f>
        <v>#REF!</v>
      </c>
      <c r="M22" s="203" t="e">
        <f>+M20-M21</f>
        <v>#REF!</v>
      </c>
      <c r="N22" s="203" t="e">
        <f>+N20-N21</f>
        <v>#REF!</v>
      </c>
      <c r="O22" s="203" t="e">
        <f>+O20-O21</f>
        <v>#REF!</v>
      </c>
      <c r="Q22" s="203" t="e">
        <f>+Q20-Q21</f>
        <v>#REF!</v>
      </c>
      <c r="S22" s="203" t="e">
        <f>+S20-S21</f>
        <v>#REF!</v>
      </c>
      <c r="T22" s="203" t="e">
        <f>+T20-T21</f>
        <v>#REF!</v>
      </c>
      <c r="U22" s="203" t="e">
        <f>+U20-U21</f>
        <v>#REF!</v>
      </c>
    </row>
    <row r="24" spans="1:21">
      <c r="A24" t="s">
        <v>155</v>
      </c>
    </row>
    <row r="25" spans="1:21">
      <c r="A25" t="s">
        <v>165</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202" t="e">
        <f>+#REF!</f>
        <v>#REF!</v>
      </c>
      <c r="U25" t="e">
        <f>+#REF!</f>
        <v>#REF!</v>
      </c>
    </row>
    <row r="26" spans="1:21">
      <c r="A26" t="s">
        <v>159</v>
      </c>
      <c r="B26" t="e">
        <f>+'BG T03 (P&amp;L)'!#REF!</f>
        <v>#REF!</v>
      </c>
      <c r="C26" t="e">
        <f>+'BG T03 (P&amp;L)'!#REF!</f>
        <v>#REF!</v>
      </c>
      <c r="D26" t="e">
        <f>+'BG T03 (P&amp;L)'!#REF!</f>
        <v>#REF!</v>
      </c>
      <c r="E26" t="e">
        <f>+'BG T03 (P&amp;L)'!#REF!</f>
        <v>#REF!</v>
      </c>
      <c r="G26">
        <f>+'BG T03 (P&amp;L)'!B13</f>
        <v>246</v>
      </c>
      <c r="H26">
        <f>+'BG T03 (P&amp;L)'!C13</f>
        <v>254.2</v>
      </c>
      <c r="I26">
        <f>+'BG T03 (P&amp;L)'!D13</f>
        <v>240.79999999999998</v>
      </c>
      <c r="J26">
        <f>+'BG T03 (P&amp;L)'!E13</f>
        <v>269.3</v>
      </c>
      <c r="L26">
        <f>+'BG T03 (P&amp;L)'!G13</f>
        <v>282.5</v>
      </c>
      <c r="M26">
        <f>+'BG T03 (P&amp;L)'!H13</f>
        <v>274.59999999999997</v>
      </c>
      <c r="N26">
        <f>+'BG T03 (P&amp;L)'!I13</f>
        <v>279.60000000000002</v>
      </c>
      <c r="O26">
        <f>+'BG T03 (P&amp;L)'!J13</f>
        <v>286.5</v>
      </c>
      <c r="Q26">
        <f>+'BG T03 (P&amp;L)'!L13</f>
        <v>287.10000000000002</v>
      </c>
      <c r="S26" t="e">
        <f>+'BG T03 (P&amp;L)'!#REF!</f>
        <v>#REF!</v>
      </c>
      <c r="T26" s="202">
        <f>+'BG T03 (P&amp;L)'!S13</f>
        <v>1010</v>
      </c>
      <c r="U26">
        <f>+'BG T03 (P&amp;L)'!T13</f>
        <v>1123.3</v>
      </c>
    </row>
    <row r="27" spans="1:21">
      <c r="A27" t="s">
        <v>158</v>
      </c>
      <c r="B27" s="203" t="e">
        <f>+B25-B26</f>
        <v>#REF!</v>
      </c>
      <c r="C27" s="203" t="e">
        <f>+C25-C26</f>
        <v>#REF!</v>
      </c>
      <c r="D27" s="203" t="e">
        <f>+D25-D26</f>
        <v>#REF!</v>
      </c>
      <c r="E27" s="203" t="e">
        <f>+E25-E26</f>
        <v>#REF!</v>
      </c>
      <c r="G27" s="203" t="e">
        <f>+G25-G26</f>
        <v>#REF!</v>
      </c>
      <c r="H27" s="203" t="e">
        <f>+H25-H26</f>
        <v>#REF!</v>
      </c>
      <c r="I27" s="203" t="e">
        <f>+I25-I26</f>
        <v>#REF!</v>
      </c>
      <c r="J27" s="203" t="e">
        <f>+J25-J26</f>
        <v>#REF!</v>
      </c>
      <c r="L27" s="203" t="e">
        <f>+L25-L26</f>
        <v>#REF!</v>
      </c>
      <c r="M27" s="203" t="e">
        <f>+M25-M26</f>
        <v>#REF!</v>
      </c>
      <c r="N27" s="203" t="e">
        <f>+N25-N26</f>
        <v>#REF!</v>
      </c>
      <c r="O27" s="203" t="e">
        <f>+O25-O26</f>
        <v>#REF!</v>
      </c>
      <c r="Q27" s="203" t="e">
        <f>+Q25-Q26</f>
        <v>#REF!</v>
      </c>
      <c r="S27" s="203" t="e">
        <f>+S25-S26</f>
        <v>#REF!</v>
      </c>
      <c r="T27" s="203" t="e">
        <f>+T25-T26</f>
        <v>#REF!</v>
      </c>
      <c r="U27" s="203" t="e">
        <f>+U25-U26</f>
        <v>#REF!</v>
      </c>
    </row>
    <row r="28" spans="1:21" ht="15.75" thickBot="1"/>
    <row r="29" spans="1:21" ht="15.75" thickTop="1">
      <c r="A29" s="231" t="s">
        <v>174</v>
      </c>
      <c r="B29" s="530">
        <v>2016</v>
      </c>
      <c r="C29" s="514"/>
      <c r="D29" s="514"/>
      <c r="E29" s="528"/>
      <c r="F29" s="131"/>
      <c r="G29" s="530">
        <v>2017</v>
      </c>
      <c r="H29" s="514"/>
      <c r="I29" s="514"/>
      <c r="J29" s="528"/>
      <c r="K29" s="131"/>
      <c r="L29" s="530">
        <v>2018</v>
      </c>
      <c r="M29" s="514"/>
      <c r="N29" s="514"/>
      <c r="O29" s="528"/>
      <c r="Q29" s="224">
        <v>2019</v>
      </c>
      <c r="R29" s="131"/>
      <c r="S29" s="224">
        <v>2016</v>
      </c>
      <c r="T29" s="198">
        <v>2017</v>
      </c>
      <c r="U29" s="198">
        <v>2018</v>
      </c>
    </row>
    <row r="30" spans="1:21">
      <c r="B30" s="39" t="s">
        <v>74</v>
      </c>
      <c r="C30" s="40" t="s">
        <v>75</v>
      </c>
      <c r="D30" s="41" t="s">
        <v>76</v>
      </c>
      <c r="E30" s="141" t="s">
        <v>77</v>
      </c>
      <c r="F30" s="132"/>
      <c r="G30" s="39" t="s">
        <v>74</v>
      </c>
      <c r="H30" s="40" t="s">
        <v>75</v>
      </c>
      <c r="I30" s="41" t="s">
        <v>76</v>
      </c>
      <c r="J30" s="141" t="s">
        <v>77</v>
      </c>
      <c r="K30" s="132"/>
      <c r="L30" s="39" t="s">
        <v>74</v>
      </c>
      <c r="M30" s="40" t="s">
        <v>75</v>
      </c>
      <c r="N30" s="41" t="s">
        <v>76</v>
      </c>
      <c r="O30" s="141" t="s">
        <v>77</v>
      </c>
      <c r="Q30" s="103" t="s">
        <v>74</v>
      </c>
      <c r="R30" s="132"/>
      <c r="S30" s="103" t="s">
        <v>120</v>
      </c>
      <c r="T30" s="41" t="s">
        <v>120</v>
      </c>
      <c r="U30" s="41" t="s">
        <v>120</v>
      </c>
    </row>
    <row r="31" spans="1:21">
      <c r="A31" t="s">
        <v>148</v>
      </c>
    </row>
    <row r="32" spans="1:21">
      <c r="A32" t="s">
        <v>166</v>
      </c>
      <c r="B32" s="232" t="e">
        <f>+'BG T06 (Geo split - Assets)'!#REF!</f>
        <v>#REF!</v>
      </c>
      <c r="C32" s="232" t="e">
        <f>+'BG T06 (Geo split - Assets)'!#REF!</f>
        <v>#REF!</v>
      </c>
      <c r="D32" s="232" t="e">
        <f>+'BG T06 (Geo split - Assets)'!#REF!</f>
        <v>#REF!</v>
      </c>
      <c r="E32" s="232" t="e">
        <f>+'BG T06 (Geo split - Assets)'!#REF!</f>
        <v>#REF!</v>
      </c>
      <c r="G32" s="232">
        <f>+'BG T06 (Geo split - Assets)'!B13</f>
        <v>0</v>
      </c>
      <c r="H32" s="232">
        <f>+'BG T06 (Geo split - Assets)'!C13</f>
        <v>0</v>
      </c>
      <c r="I32" s="232">
        <f>+'BG T06 (Geo split - Assets)'!D13</f>
        <v>0</v>
      </c>
      <c r="J32" s="232">
        <f>+'BG T06 (Geo split - Assets)'!E13</f>
        <v>0</v>
      </c>
      <c r="L32" s="232">
        <f>+'BG T06 (Geo split - Assets)'!G13</f>
        <v>0</v>
      </c>
      <c r="M32" s="232">
        <f>+'BG T06 (Geo split - Assets)'!H13</f>
        <v>0</v>
      </c>
      <c r="N32" s="232">
        <f>+'BG T06 (Geo split - Assets)'!I13</f>
        <v>0</v>
      </c>
      <c r="O32" s="232">
        <f>+'BG T06 (Geo split - Assets)'!J13</f>
        <v>0</v>
      </c>
      <c r="Q32" s="232">
        <f>+'BG T06 (Geo split - Assets)'!L13</f>
        <v>0</v>
      </c>
    </row>
    <row r="33" spans="1:17">
      <c r="A33" t="s">
        <v>157</v>
      </c>
      <c r="B33" s="232" t="e">
        <f>+'BG T05 (Segments)'!#REF!</f>
        <v>#REF!</v>
      </c>
      <c r="C33" s="232" t="e">
        <f>+'BG T05 (Segments)'!#REF!</f>
        <v>#REF!</v>
      </c>
      <c r="D33" s="232" t="e">
        <f>+'BG T05 (Segments)'!#REF!</f>
        <v>#REF!</v>
      </c>
      <c r="E33" s="232" t="e">
        <f>+'BG T05 (Segments)'!#REF!</f>
        <v>#REF!</v>
      </c>
      <c r="G33" s="232">
        <f>+'BG T05 (Segments)'!B30</f>
        <v>15680</v>
      </c>
      <c r="H33" s="232">
        <f>+'BG T05 (Segments)'!C30</f>
        <v>15523</v>
      </c>
      <c r="I33" s="232">
        <f>+'BG T05 (Segments)'!D30</f>
        <v>15172</v>
      </c>
      <c r="J33" s="232">
        <f>+'BG T05 (Segments)'!E30</f>
        <v>16934</v>
      </c>
      <c r="L33" s="232">
        <f>+'BG T05 (Segments)'!G30</f>
        <v>16779</v>
      </c>
      <c r="M33" s="232">
        <f>+'BG T05 (Segments)'!H30</f>
        <v>16699</v>
      </c>
      <c r="N33" s="232">
        <f>+'BG T05 (Segments)'!I30</f>
        <v>17011</v>
      </c>
      <c r="O33" s="232">
        <f>+'BG T05 (Segments)'!J30</f>
        <v>16905</v>
      </c>
      <c r="Q33" s="232">
        <f>+'BG T05 (Segments)'!L30</f>
        <v>16858</v>
      </c>
    </row>
    <row r="34" spans="1:17">
      <c r="A34" t="s">
        <v>158</v>
      </c>
      <c r="B34" s="233" t="e">
        <f>+B32-B33</f>
        <v>#REF!</v>
      </c>
      <c r="C34" s="233" t="e">
        <f t="shared" ref="C34:E34" si="0">+C32-C33</f>
        <v>#REF!</v>
      </c>
      <c r="D34" s="233" t="e">
        <f t="shared" si="0"/>
        <v>#REF!</v>
      </c>
      <c r="E34" s="233" t="e">
        <f t="shared" si="0"/>
        <v>#REF!</v>
      </c>
      <c r="G34" s="233">
        <f t="shared" ref="G34:J34" si="1">+G32-G33</f>
        <v>-15680</v>
      </c>
      <c r="H34" s="233">
        <f t="shared" si="1"/>
        <v>-15523</v>
      </c>
      <c r="I34" s="233">
        <f t="shared" si="1"/>
        <v>-15172</v>
      </c>
      <c r="J34" s="233">
        <f t="shared" si="1"/>
        <v>-16934</v>
      </c>
      <c r="L34" s="233">
        <f t="shared" ref="L34:O34" si="2">+L32-L33</f>
        <v>-16779</v>
      </c>
      <c r="M34" s="233">
        <f t="shared" si="2"/>
        <v>-16699</v>
      </c>
      <c r="N34" s="233">
        <f t="shared" si="2"/>
        <v>-17011</v>
      </c>
      <c r="O34" s="233">
        <f t="shared" si="2"/>
        <v>-16905</v>
      </c>
      <c r="Q34" s="233">
        <f>+Q32-Q33</f>
        <v>-16858</v>
      </c>
    </row>
    <row r="36" spans="1:17">
      <c r="A36" t="s">
        <v>154</v>
      </c>
    </row>
    <row r="37" spans="1:17">
      <c r="A37" t="s">
        <v>166</v>
      </c>
      <c r="B37" s="232" t="e">
        <f>+'BG T06 (Geo split - Assets)'!#REF!</f>
        <v>#REF!</v>
      </c>
      <c r="C37" s="232" t="e">
        <f>+'BG T06 (Geo split - Assets)'!#REF!</f>
        <v>#REF!</v>
      </c>
      <c r="D37" s="232" t="e">
        <f>+'BG T06 (Geo split - Assets)'!#REF!</f>
        <v>#REF!</v>
      </c>
      <c r="E37" s="232" t="e">
        <f>+'BG T06 (Geo split - Assets)'!#REF!</f>
        <v>#REF!</v>
      </c>
      <c r="G37" s="232" t="e">
        <f>+'BG T06 (Geo split - Assets)'!#REF!</f>
        <v>#REF!</v>
      </c>
      <c r="H37" s="232" t="e">
        <f>+'BG T06 (Geo split - Assets)'!#REF!</f>
        <v>#REF!</v>
      </c>
      <c r="I37" s="232" t="e">
        <f>+'BG T06 (Geo split - Assets)'!#REF!</f>
        <v>#REF!</v>
      </c>
      <c r="J37" s="232" t="e">
        <f>+'BG T06 (Geo split - Assets)'!#REF!</f>
        <v>#REF!</v>
      </c>
      <c r="L37" s="232" t="e">
        <f>+'BG T06 (Geo split - Assets)'!#REF!</f>
        <v>#REF!</v>
      </c>
      <c r="M37" s="232" t="e">
        <f>+'BG T06 (Geo split - Assets)'!#REF!</f>
        <v>#REF!</v>
      </c>
      <c r="N37" s="232" t="e">
        <f>+'BG T06 (Geo split - Assets)'!#REF!</f>
        <v>#REF!</v>
      </c>
      <c r="O37" s="232" t="e">
        <f>+'BG T06 (Geo split - Assets)'!#REF!</f>
        <v>#REF!</v>
      </c>
      <c r="Q37" s="232" t="e">
        <f>+'BG T06 (Geo split - Assets)'!#REF!</f>
        <v>#REF!</v>
      </c>
    </row>
    <row r="38" spans="1:17">
      <c r="A38" t="s">
        <v>157</v>
      </c>
      <c r="B38" s="232" t="e">
        <f>+'BG T05 (Segments)'!#REF!</f>
        <v>#REF!</v>
      </c>
      <c r="C38" s="232" t="e">
        <f>+'BG T05 (Segments)'!#REF!</f>
        <v>#REF!</v>
      </c>
      <c r="D38" s="232" t="e">
        <f>+'BG T05 (Segments)'!#REF!</f>
        <v>#REF!</v>
      </c>
      <c r="E38" s="232" t="e">
        <f>+'BG T05 (Segments)'!#REF!</f>
        <v>#REF!</v>
      </c>
      <c r="G38" s="232">
        <f>+'BG T05 (Segments)'!B63</f>
        <v>13436</v>
      </c>
      <c r="H38" s="232">
        <f>+'BG T05 (Segments)'!C63</f>
        <v>13301</v>
      </c>
      <c r="I38" s="232">
        <f>+'BG T05 (Segments)'!D63</f>
        <v>13020</v>
      </c>
      <c r="J38" s="232">
        <f>+'BG T05 (Segments)'!E63</f>
        <v>14705</v>
      </c>
      <c r="L38" s="232">
        <f>+'BG T05 (Segments)'!G63</f>
        <v>14901</v>
      </c>
      <c r="M38" s="232">
        <f>+'BG T05 (Segments)'!H63</f>
        <v>14633</v>
      </c>
      <c r="N38" s="232">
        <f>+'BG T05 (Segments)'!I63</f>
        <v>14081</v>
      </c>
      <c r="O38" s="232">
        <f>+'BG T05 (Segments)'!J63</f>
        <v>14167</v>
      </c>
      <c r="Q38" s="232">
        <f>+'BG T05 (Segments)'!L63</f>
        <v>13925</v>
      </c>
    </row>
    <row r="39" spans="1:17">
      <c r="A39" t="s">
        <v>158</v>
      </c>
      <c r="B39" s="233" t="e">
        <f>+B37-B38</f>
        <v>#REF!</v>
      </c>
      <c r="C39" s="233" t="e">
        <f t="shared" ref="C39:E39" si="3">+C37-C38</f>
        <v>#REF!</v>
      </c>
      <c r="D39" s="233" t="e">
        <f t="shared" si="3"/>
        <v>#REF!</v>
      </c>
      <c r="E39" s="233" t="e">
        <f t="shared" si="3"/>
        <v>#REF!</v>
      </c>
      <c r="G39" s="233" t="e">
        <f>+G37-G38</f>
        <v>#REF!</v>
      </c>
      <c r="H39" s="233" t="e">
        <f t="shared" ref="H39" si="4">+H37-H38</f>
        <v>#REF!</v>
      </c>
      <c r="I39" s="233" t="e">
        <f t="shared" ref="I39" si="5">+I37-I38</f>
        <v>#REF!</v>
      </c>
      <c r="J39" s="233" t="e">
        <f t="shared" ref="J39" si="6">+J37-J38</f>
        <v>#REF!</v>
      </c>
      <c r="L39" s="233" t="e">
        <f>+L37-L38</f>
        <v>#REF!</v>
      </c>
      <c r="M39" s="233" t="e">
        <f t="shared" ref="M39" si="7">+M37-M38</f>
        <v>#REF!</v>
      </c>
      <c r="N39" s="233" t="e">
        <f t="shared" ref="N39" si="8">+N37-N38</f>
        <v>#REF!</v>
      </c>
      <c r="O39" s="233" t="e">
        <f t="shared" ref="O39" si="9">+O37-O38</f>
        <v>#REF!</v>
      </c>
      <c r="Q39" s="233" t="e">
        <f>+Q37-Q38</f>
        <v>#REF!</v>
      </c>
    </row>
    <row r="41" spans="1:17">
      <c r="A41" t="s">
        <v>150</v>
      </c>
    </row>
    <row r="42" spans="1:17">
      <c r="A42" t="s">
        <v>166</v>
      </c>
      <c r="B42" s="232" t="e">
        <f>+'BG T06 (Geo split - Assets)'!#REF!</f>
        <v>#REF!</v>
      </c>
      <c r="C42" s="232" t="e">
        <f>+'BG T06 (Geo split - Assets)'!#REF!</f>
        <v>#REF!</v>
      </c>
      <c r="D42" s="232" t="e">
        <f>+'BG T06 (Geo split - Assets)'!#REF!</f>
        <v>#REF!</v>
      </c>
      <c r="E42" s="232" t="e">
        <f>+'BG T06 (Geo split - Assets)'!#REF!</f>
        <v>#REF!</v>
      </c>
      <c r="G42" s="232" t="e">
        <f>+'BG T06 (Geo split - Assets)'!#REF!</f>
        <v>#REF!</v>
      </c>
      <c r="H42" s="232" t="e">
        <f>+'BG T06 (Geo split - Assets)'!#REF!</f>
        <v>#REF!</v>
      </c>
      <c r="I42" s="232" t="e">
        <f>+'BG T06 (Geo split - Assets)'!#REF!</f>
        <v>#REF!</v>
      </c>
      <c r="J42" s="232" t="e">
        <f>+'BG T06 (Geo split - Assets)'!#REF!</f>
        <v>#REF!</v>
      </c>
      <c r="L42" s="232" t="e">
        <f>+'BG T06 (Geo split - Assets)'!#REF!</f>
        <v>#REF!</v>
      </c>
      <c r="M42" s="232" t="e">
        <f>+'BG T06 (Geo split - Assets)'!#REF!</f>
        <v>#REF!</v>
      </c>
      <c r="N42" s="232" t="e">
        <f>+'BG T06 (Geo split - Assets)'!#REF!</f>
        <v>#REF!</v>
      </c>
      <c r="O42" s="232" t="e">
        <f>+'BG T06 (Geo split - Assets)'!#REF!</f>
        <v>#REF!</v>
      </c>
      <c r="Q42" s="232" t="e">
        <f>+'BG T06 (Geo split - Assets)'!#REF!</f>
        <v>#REF!</v>
      </c>
    </row>
    <row r="43" spans="1:17">
      <c r="A43" t="s">
        <v>157</v>
      </c>
      <c r="B43" s="232" t="e">
        <f>+'BG T05 (Segments)'!#REF!</f>
        <v>#REF!</v>
      </c>
      <c r="C43" s="232" t="e">
        <f>+'BG T05 (Segments)'!#REF!</f>
        <v>#REF!</v>
      </c>
      <c r="D43" s="232" t="e">
        <f>+'BG T05 (Segments)'!#REF!</f>
        <v>#REF!</v>
      </c>
      <c r="E43" s="232" t="e">
        <f>+'BG T05 (Segments)'!#REF!</f>
        <v>#REF!</v>
      </c>
      <c r="G43" s="232">
        <f>+'BG T05 (Segments)'!B97</f>
        <v>8405</v>
      </c>
      <c r="H43" s="232">
        <f>+'BG T05 (Segments)'!C97</f>
        <v>7799</v>
      </c>
      <c r="I43" s="232">
        <f>+'BG T05 (Segments)'!D97</f>
        <v>7479</v>
      </c>
      <c r="J43" s="232">
        <f>+'BG T05 (Segments)'!E97</f>
        <v>11137</v>
      </c>
      <c r="L43" s="232">
        <f>+'BG T05 (Segments)'!G97</f>
        <v>10152</v>
      </c>
      <c r="M43" s="232">
        <f>+'BG T05 (Segments)'!H97</f>
        <v>10086</v>
      </c>
      <c r="N43" s="232">
        <f>+'BG T05 (Segments)'!I97</f>
        <v>11217</v>
      </c>
      <c r="O43" s="232">
        <f>+'BG T05 (Segments)'!J97</f>
        <v>10192</v>
      </c>
      <c r="Q43" s="232">
        <f>+'BG T05 (Segments)'!L97</f>
        <v>11119</v>
      </c>
    </row>
    <row r="44" spans="1:17">
      <c r="A44" t="s">
        <v>158</v>
      </c>
      <c r="B44" s="233" t="e">
        <f>+B42-B43</f>
        <v>#REF!</v>
      </c>
      <c r="C44" s="233" t="e">
        <f t="shared" ref="C44:E44" si="10">+C42-C43</f>
        <v>#REF!</v>
      </c>
      <c r="D44" s="233" t="e">
        <f t="shared" si="10"/>
        <v>#REF!</v>
      </c>
      <c r="E44" s="233" t="e">
        <f t="shared" si="10"/>
        <v>#REF!</v>
      </c>
      <c r="G44" s="233" t="e">
        <f>+G42-G43</f>
        <v>#REF!</v>
      </c>
      <c r="H44" s="233" t="e">
        <f t="shared" ref="H44" si="11">+H42-H43</f>
        <v>#REF!</v>
      </c>
      <c r="I44" s="233" t="e">
        <f t="shared" ref="I44" si="12">+I42-I43</f>
        <v>#REF!</v>
      </c>
      <c r="J44" s="233" t="e">
        <f t="shared" ref="J44" si="13">+J42-J43</f>
        <v>#REF!</v>
      </c>
      <c r="L44" s="233" t="e">
        <f>+L42-L43</f>
        <v>#REF!</v>
      </c>
      <c r="M44" s="233" t="e">
        <f t="shared" ref="M44" si="14">+M42-M43</f>
        <v>#REF!</v>
      </c>
      <c r="N44" s="233" t="e">
        <f t="shared" ref="N44" si="15">+N42-N43</f>
        <v>#REF!</v>
      </c>
      <c r="O44" s="233" t="e">
        <f t="shared" ref="O44" si="16">+O42-O43</f>
        <v>#REF!</v>
      </c>
      <c r="Q44" s="233" t="e">
        <f>+Q42-Q43</f>
        <v>#REF!</v>
      </c>
    </row>
    <row r="46" spans="1:17">
      <c r="A46" t="s">
        <v>87</v>
      </c>
    </row>
    <row r="47" spans="1:17">
      <c r="A47" t="s">
        <v>166</v>
      </c>
      <c r="B47" s="232" t="e">
        <f>+'BG T06 (Geo split - Assets)'!#REF!</f>
        <v>#REF!</v>
      </c>
      <c r="C47" s="232" t="e">
        <f>+'BG T06 (Geo split - Assets)'!#REF!</f>
        <v>#REF!</v>
      </c>
      <c r="D47" s="232" t="e">
        <f>+'BG T06 (Geo split - Assets)'!#REF!</f>
        <v>#REF!</v>
      </c>
      <c r="E47" s="232" t="e">
        <f>+'BG T06 (Geo split - Assets)'!#REF!</f>
        <v>#REF!</v>
      </c>
      <c r="G47" s="232" t="str">
        <f>+'BG T06 (Geo split - Assets)'!B26</f>
        <v>2017</v>
      </c>
      <c r="H47" s="232">
        <f>+'BG T06 (Geo split - Assets)'!C26</f>
        <v>0</v>
      </c>
      <c r="I47" s="232">
        <f>+'BG T06 (Geo split - Assets)'!D26</f>
        <v>0</v>
      </c>
      <c r="J47" s="232">
        <f>+'BG T06 (Geo split - Assets)'!E26</f>
        <v>0</v>
      </c>
      <c r="L47" s="232" t="str">
        <f>+'BG T06 (Geo split - Assets)'!G26</f>
        <v>2018</v>
      </c>
      <c r="M47" s="232">
        <f>+'BG T06 (Geo split - Assets)'!H26</f>
        <v>0</v>
      </c>
      <c r="N47" s="232">
        <f>+'BG T06 (Geo split - Assets)'!I26</f>
        <v>0</v>
      </c>
      <c r="O47" s="232">
        <f>+'BG T06 (Geo split - Assets)'!J26</f>
        <v>0</v>
      </c>
      <c r="Q47" s="232" t="str">
        <f>+'BG T06 (Geo split - Assets)'!L26</f>
        <v>2019</v>
      </c>
    </row>
    <row r="48" spans="1:17">
      <c r="A48" t="s">
        <v>157</v>
      </c>
      <c r="B48" s="232" t="e">
        <f>+'BG T05 (Segments)'!#REF!</f>
        <v>#REF!</v>
      </c>
      <c r="C48" s="232" t="e">
        <f>+'BG T05 (Segments)'!#REF!</f>
        <v>#REF!</v>
      </c>
      <c r="D48" s="232" t="e">
        <f>+'BG T05 (Segments)'!#REF!</f>
        <v>#REF!</v>
      </c>
      <c r="E48" s="232" t="e">
        <f>+'BG T05 (Segments)'!#REF!</f>
        <v>#REF!</v>
      </c>
      <c r="G48" s="232">
        <f>+'BG T05 (Segments)'!B129</f>
        <v>3023</v>
      </c>
      <c r="H48" s="232">
        <f>+'BG T05 (Segments)'!C129</f>
        <v>3094</v>
      </c>
      <c r="I48" s="232">
        <f>+'BG T05 (Segments)'!D129</f>
        <v>2683</v>
      </c>
      <c r="J48" s="232">
        <f>+'BG T05 (Segments)'!E129</f>
        <v>3280</v>
      </c>
      <c r="L48" s="232">
        <f>+'BG T05 (Segments)'!G129</f>
        <v>3105</v>
      </c>
      <c r="M48" s="232">
        <f>+'BG T05 (Segments)'!H129</f>
        <v>2852</v>
      </c>
      <c r="N48" s="232">
        <f>+'BG T05 (Segments)'!I129</f>
        <v>2555</v>
      </c>
      <c r="O48" s="232">
        <f>+'BG T05 (Segments)'!J129</f>
        <v>3434</v>
      </c>
      <c r="Q48" s="232">
        <f>+'BG T05 (Segments)'!L129</f>
        <v>4686</v>
      </c>
    </row>
    <row r="49" spans="1:21">
      <c r="A49" t="s">
        <v>158</v>
      </c>
      <c r="B49" s="233" t="e">
        <f>+B47-B48</f>
        <v>#REF!</v>
      </c>
      <c r="C49" s="233" t="e">
        <f t="shared" ref="C49:E49" si="17">+C47-C48</f>
        <v>#REF!</v>
      </c>
      <c r="D49" s="233" t="e">
        <f t="shared" si="17"/>
        <v>#REF!</v>
      </c>
      <c r="E49" s="233" t="e">
        <f t="shared" si="17"/>
        <v>#REF!</v>
      </c>
      <c r="G49" s="233">
        <f>+G47-G48</f>
        <v>-1006</v>
      </c>
      <c r="H49" s="233">
        <f t="shared" ref="H49" si="18">+H47-H48</f>
        <v>-3094</v>
      </c>
      <c r="I49" s="233">
        <f t="shared" ref="I49" si="19">+I47-I48</f>
        <v>-2683</v>
      </c>
      <c r="J49" s="233">
        <f t="shared" ref="J49" si="20">+J47-J48</f>
        <v>-3280</v>
      </c>
      <c r="L49" s="233">
        <f>+L47-L48</f>
        <v>-1087</v>
      </c>
      <c r="M49" s="233">
        <f t="shared" ref="M49" si="21">+M47-M48</f>
        <v>-2852</v>
      </c>
      <c r="N49" s="233">
        <f t="shared" ref="N49" si="22">+N47-N48</f>
        <v>-2555</v>
      </c>
      <c r="O49" s="233">
        <f t="shared" ref="O49" si="23">+O47-O48</f>
        <v>-3434</v>
      </c>
      <c r="Q49" s="233">
        <f>+Q47-Q48</f>
        <v>-2667</v>
      </c>
    </row>
    <row r="51" spans="1:21">
      <c r="A51" t="s">
        <v>155</v>
      </c>
    </row>
    <row r="52" spans="1:21">
      <c r="A52" t="s">
        <v>166</v>
      </c>
      <c r="B52" s="232" t="e">
        <f>+'BG T06 (Geo split - Assets)'!#REF!</f>
        <v>#REF!</v>
      </c>
      <c r="C52" s="232" t="e">
        <f>+'BG T06 (Geo split - Assets)'!#REF!</f>
        <v>#REF!</v>
      </c>
      <c r="D52" s="232" t="e">
        <f>+'BG T06 (Geo split - Assets)'!#REF!</f>
        <v>#REF!</v>
      </c>
      <c r="E52" s="232" t="e">
        <f>+'BG T06 (Geo split - Assets)'!#REF!</f>
        <v>#REF!</v>
      </c>
      <c r="G52" s="232">
        <f>+'BG T06 (Geo split - Assets)'!B37</f>
        <v>0</v>
      </c>
      <c r="H52" s="232">
        <f>+'BG T06 (Geo split - Assets)'!C37</f>
        <v>0</v>
      </c>
      <c r="I52" s="232">
        <f>+'BG T06 (Geo split - Assets)'!D37</f>
        <v>0</v>
      </c>
      <c r="J52" s="232">
        <f>+'BG T06 (Geo split - Assets)'!E37</f>
        <v>0</v>
      </c>
      <c r="L52" s="232">
        <f>+'BG T06 (Geo split - Assets)'!G37</f>
        <v>0</v>
      </c>
      <c r="M52" s="232">
        <f>+'BG T06 (Geo split - Assets)'!H37</f>
        <v>0</v>
      </c>
      <c r="N52" s="232">
        <f>+'BG T06 (Geo split - Assets)'!I37</f>
        <v>0</v>
      </c>
      <c r="O52" s="232">
        <f>+'BG T06 (Geo split - Assets)'!J37</f>
        <v>0</v>
      </c>
      <c r="Q52" s="232">
        <f>+'BG T06 (Geo split - Assets)'!L37</f>
        <v>0</v>
      </c>
    </row>
    <row r="53" spans="1:21">
      <c r="A53" t="s">
        <v>167</v>
      </c>
      <c r="B53" s="232" t="e">
        <f>+'BG T04 (Balance Sheet)'!#REF!</f>
        <v>#REF!</v>
      </c>
      <c r="C53" s="232" t="e">
        <f>+'BG T04 (Balance Sheet)'!#REF!</f>
        <v>#REF!</v>
      </c>
      <c r="D53" s="232" t="e">
        <f>+'BG T04 (Balance Sheet)'!#REF!</f>
        <v>#REF!</v>
      </c>
      <c r="E53" s="232" t="e">
        <f>+'BG T04 (Balance Sheet)'!#REF!</f>
        <v>#REF!</v>
      </c>
      <c r="G53" s="232">
        <f>+'BG T04 (Balance Sheet)'!B22</f>
        <v>40544</v>
      </c>
      <c r="H53" s="232">
        <f>+'BG T04 (Balance Sheet)'!C22</f>
        <v>39717</v>
      </c>
      <c r="I53" s="232">
        <f>+'BG T04 (Balance Sheet)'!D22</f>
        <v>38354</v>
      </c>
      <c r="J53" s="232">
        <f>+'BG T04 (Balance Sheet)'!E22</f>
        <v>46056</v>
      </c>
      <c r="L53" s="232">
        <f>+'BG T04 (Balance Sheet)'!G22</f>
        <v>44937</v>
      </c>
      <c r="M53" s="232">
        <f>+'BG T04 (Balance Sheet)'!H22</f>
        <v>44270</v>
      </c>
      <c r="N53" s="232">
        <f>+'BG T04 (Balance Sheet)'!I22</f>
        <v>44864</v>
      </c>
      <c r="O53" s="232">
        <f>+'BG T04 (Balance Sheet)'!J22</f>
        <v>44698</v>
      </c>
      <c r="Q53" s="232">
        <f>+'BG T04 (Balance Sheet)'!L22</f>
        <v>46588</v>
      </c>
    </row>
    <row r="54" spans="1:21">
      <c r="A54" t="s">
        <v>158</v>
      </c>
      <c r="B54" s="233" t="e">
        <f>+B52-B53</f>
        <v>#REF!</v>
      </c>
      <c r="C54" s="233" t="e">
        <f t="shared" ref="C54:E54" si="24">+C52-C53</f>
        <v>#REF!</v>
      </c>
      <c r="D54" s="233" t="e">
        <f t="shared" si="24"/>
        <v>#REF!</v>
      </c>
      <c r="E54" s="233" t="e">
        <f t="shared" si="24"/>
        <v>#REF!</v>
      </c>
      <c r="G54" s="233">
        <f>+G52-G53</f>
        <v>-40544</v>
      </c>
      <c r="H54" s="233">
        <f t="shared" ref="H54" si="25">+H52-H53</f>
        <v>-39717</v>
      </c>
      <c r="I54" s="233">
        <f t="shared" ref="I54" si="26">+I52-I53</f>
        <v>-38354</v>
      </c>
      <c r="J54" s="233">
        <f t="shared" ref="J54" si="27">+J52-J53</f>
        <v>-46056</v>
      </c>
      <c r="L54" s="233">
        <f>+L52-L53</f>
        <v>-44937</v>
      </c>
      <c r="M54" s="233">
        <f t="shared" ref="M54" si="28">+M52-M53</f>
        <v>-44270</v>
      </c>
      <c r="N54" s="233">
        <f t="shared" ref="N54" si="29">+N52-N53</f>
        <v>-44864</v>
      </c>
      <c r="O54" s="233">
        <f t="shared" ref="O54" si="30">+O52-O53</f>
        <v>-44698</v>
      </c>
      <c r="Q54" s="233">
        <f>+Q52-Q53</f>
        <v>-46588</v>
      </c>
    </row>
    <row r="55" spans="1:21" ht="15.75" thickBot="1"/>
    <row r="56" spans="1:21" ht="15.75" thickTop="1">
      <c r="A56" s="231" t="s">
        <v>168</v>
      </c>
      <c r="B56" s="530">
        <v>2016</v>
      </c>
      <c r="C56" s="514"/>
      <c r="D56" s="514"/>
      <c r="E56" s="528"/>
      <c r="F56" s="131"/>
      <c r="G56" s="530">
        <v>2017</v>
      </c>
      <c r="H56" s="514"/>
      <c r="I56" s="514"/>
      <c r="J56" s="528"/>
      <c r="K56" s="131"/>
      <c r="L56" s="530">
        <v>2018</v>
      </c>
      <c r="M56" s="514"/>
      <c r="N56" s="514"/>
      <c r="O56" s="528"/>
      <c r="Q56" s="224">
        <v>2019</v>
      </c>
      <c r="R56" s="131"/>
      <c r="S56" s="224">
        <v>2016</v>
      </c>
      <c r="T56" s="198">
        <v>2017</v>
      </c>
      <c r="U56" s="198">
        <v>2018</v>
      </c>
    </row>
    <row r="57" spans="1:21">
      <c r="B57" s="39" t="s">
        <v>74</v>
      </c>
      <c r="C57" s="40" t="s">
        <v>75</v>
      </c>
      <c r="D57" s="41" t="s">
        <v>76</v>
      </c>
      <c r="E57" s="141" t="s">
        <v>77</v>
      </c>
      <c r="F57" s="132"/>
      <c r="G57" s="39" t="s">
        <v>74</v>
      </c>
      <c r="H57" s="40" t="s">
        <v>75</v>
      </c>
      <c r="I57" s="41" t="s">
        <v>76</v>
      </c>
      <c r="J57" s="141" t="s">
        <v>77</v>
      </c>
      <c r="K57" s="132"/>
      <c r="L57" s="39" t="s">
        <v>74</v>
      </c>
      <c r="M57" s="40" t="s">
        <v>75</v>
      </c>
      <c r="N57" s="41" t="s">
        <v>76</v>
      </c>
      <c r="O57" s="141" t="s">
        <v>77</v>
      </c>
      <c r="Q57" s="103" t="s">
        <v>74</v>
      </c>
      <c r="R57" s="132"/>
      <c r="S57" s="103" t="s">
        <v>120</v>
      </c>
      <c r="T57" s="41" t="s">
        <v>120</v>
      </c>
      <c r="U57" s="41" t="s">
        <v>120</v>
      </c>
    </row>
    <row r="58" spans="1:21">
      <c r="A58" t="s">
        <v>148</v>
      </c>
    </row>
    <row r="59" spans="1:21">
      <c r="A59" t="s">
        <v>173</v>
      </c>
      <c r="B59" s="232" t="e">
        <f>+'BG T07 (Product split - Assets)'!#REF!</f>
        <v>#REF!</v>
      </c>
      <c r="C59" s="232" t="e">
        <f>+'BG T07 (Product split - Assets)'!#REF!</f>
        <v>#REF!</v>
      </c>
      <c r="D59" s="232" t="e">
        <f>+'BG T07 (Product split - Assets)'!#REF!</f>
        <v>#REF!</v>
      </c>
      <c r="E59" s="232" t="e">
        <f>+'BG T07 (Product split - Assets)'!#REF!</f>
        <v>#REF!</v>
      </c>
      <c r="G59" s="232">
        <f>+'BG T07 (Product split - Assets)'!B11</f>
        <v>15680</v>
      </c>
      <c r="H59" s="232">
        <f>+'BG T07 (Product split - Assets)'!C11</f>
        <v>15523</v>
      </c>
      <c r="I59" s="232">
        <f>+'BG T07 (Product split - Assets)'!D11</f>
        <v>15172</v>
      </c>
      <c r="J59" s="232">
        <f>+'BG T07 (Product split - Assets)'!E11</f>
        <v>16934</v>
      </c>
      <c r="L59" s="232">
        <f>+'BG T07 (Product split - Assets)'!G11</f>
        <v>16779</v>
      </c>
      <c r="M59" s="232">
        <f>+'BG T07 (Product split - Assets)'!H11</f>
        <v>16699</v>
      </c>
      <c r="N59" s="232">
        <f>+'BG T07 (Product split - Assets)'!I11</f>
        <v>17011</v>
      </c>
      <c r="O59" s="232">
        <f>+'BG T07 (Product split - Assets)'!J11</f>
        <v>16905</v>
      </c>
      <c r="Q59" s="232">
        <f>+'BG T07 (Product split - Assets)'!L11</f>
        <v>16858</v>
      </c>
    </row>
    <row r="60" spans="1:21">
      <c r="A60" t="s">
        <v>157</v>
      </c>
      <c r="B60" s="232" t="e">
        <f>+B33</f>
        <v>#REF!</v>
      </c>
      <c r="C60" s="232" t="e">
        <f t="shared" ref="C60:E60" si="31">+C33</f>
        <v>#REF!</v>
      </c>
      <c r="D60" s="232" t="e">
        <f t="shared" si="31"/>
        <v>#REF!</v>
      </c>
      <c r="E60" s="232" t="e">
        <f t="shared" si="31"/>
        <v>#REF!</v>
      </c>
      <c r="G60" s="232">
        <f t="shared" ref="G60:J60" si="32">+G33</f>
        <v>15680</v>
      </c>
      <c r="H60" s="232">
        <f t="shared" si="32"/>
        <v>15523</v>
      </c>
      <c r="I60" s="232">
        <f t="shared" si="32"/>
        <v>15172</v>
      </c>
      <c r="J60" s="232">
        <f t="shared" si="32"/>
        <v>16934</v>
      </c>
      <c r="L60" s="232">
        <f t="shared" ref="L60:Q60" si="33">+L33</f>
        <v>16779</v>
      </c>
      <c r="M60" s="232">
        <f t="shared" si="33"/>
        <v>16699</v>
      </c>
      <c r="N60" s="232">
        <f t="shared" si="33"/>
        <v>17011</v>
      </c>
      <c r="O60" s="232">
        <f t="shared" si="33"/>
        <v>16905</v>
      </c>
      <c r="Q60" s="232">
        <f t="shared" si="33"/>
        <v>16858</v>
      </c>
    </row>
    <row r="61" spans="1:21">
      <c r="A61" t="s">
        <v>158</v>
      </c>
      <c r="B61" s="233" t="e">
        <f>+B59-B60</f>
        <v>#REF!</v>
      </c>
      <c r="C61" s="233" t="e">
        <f t="shared" ref="C61" si="34">+C59-C60</f>
        <v>#REF!</v>
      </c>
      <c r="D61" s="233" t="e">
        <f t="shared" ref="D61" si="35">+D59-D60</f>
        <v>#REF!</v>
      </c>
      <c r="E61" s="233" t="e">
        <f t="shared" ref="E61" si="36">+E59-E60</f>
        <v>#REF!</v>
      </c>
      <c r="G61" s="233">
        <f t="shared" ref="G61" si="37">+G59-G60</f>
        <v>0</v>
      </c>
      <c r="H61" s="233">
        <f t="shared" ref="H61" si="38">+H59-H60</f>
        <v>0</v>
      </c>
      <c r="I61" s="233">
        <f t="shared" ref="I61" si="39">+I59-I60</f>
        <v>0</v>
      </c>
      <c r="J61" s="233">
        <f t="shared" ref="J61" si="40">+J59-J60</f>
        <v>0</v>
      </c>
      <c r="L61" s="233">
        <f t="shared" ref="L61" si="41">+L59-L60</f>
        <v>0</v>
      </c>
      <c r="M61" s="233">
        <f t="shared" ref="M61" si="42">+M59-M60</f>
        <v>0</v>
      </c>
      <c r="N61" s="233">
        <f t="shared" ref="N61" si="43">+N59-N60</f>
        <v>0</v>
      </c>
      <c r="O61" s="233">
        <f t="shared" ref="O61" si="44">+O59-O60</f>
        <v>0</v>
      </c>
      <c r="Q61" s="233">
        <f>+Q59-Q60</f>
        <v>0</v>
      </c>
    </row>
    <row r="63" spans="1:21">
      <c r="A63" t="s">
        <v>154</v>
      </c>
    </row>
    <row r="64" spans="1:21">
      <c r="A64" t="s">
        <v>173</v>
      </c>
      <c r="B64" s="232" t="e">
        <f>+'BG T07 (Product split - Assets)'!#REF!</f>
        <v>#REF!</v>
      </c>
      <c r="C64" s="232" t="e">
        <f>+'BG T07 (Product split - Assets)'!#REF!</f>
        <v>#REF!</v>
      </c>
      <c r="D64" s="232" t="e">
        <f>+'BG T07 (Product split - Assets)'!#REF!</f>
        <v>#REF!</v>
      </c>
      <c r="E64" s="232" t="e">
        <f>+'BG T07 (Product split - Assets)'!#REF!</f>
        <v>#REF!</v>
      </c>
      <c r="G64" s="232">
        <f>+'BG T07 (Product split - Assets)'!B20</f>
        <v>13436</v>
      </c>
      <c r="H64" s="232">
        <f>+'BG T07 (Product split - Assets)'!C20</f>
        <v>13301</v>
      </c>
      <c r="I64" s="232">
        <f>+'BG T07 (Product split - Assets)'!D20</f>
        <v>13020</v>
      </c>
      <c r="J64" s="232">
        <f>+'BG T07 (Product split - Assets)'!E20</f>
        <v>14705</v>
      </c>
      <c r="L64" s="232">
        <f>+'BG T07 (Product split - Assets)'!G20</f>
        <v>14901</v>
      </c>
      <c r="M64" s="232">
        <f>+'BG T07 (Product split - Assets)'!H20</f>
        <v>14633</v>
      </c>
      <c r="N64" s="232">
        <f>+'BG T07 (Product split - Assets)'!I20</f>
        <v>14081</v>
      </c>
      <c r="O64" s="232">
        <f>+'BG T07 (Product split - Assets)'!J20</f>
        <v>14167</v>
      </c>
      <c r="Q64" s="232">
        <f>+'BG T07 (Product split - Assets)'!L20</f>
        <v>13925</v>
      </c>
    </row>
    <row r="65" spans="1:17">
      <c r="A65" t="s">
        <v>157</v>
      </c>
      <c r="B65" s="232" t="e">
        <f>+B38</f>
        <v>#REF!</v>
      </c>
      <c r="C65" s="232" t="e">
        <f t="shared" ref="C65:E65" si="45">+C38</f>
        <v>#REF!</v>
      </c>
      <c r="D65" s="232" t="e">
        <f t="shared" si="45"/>
        <v>#REF!</v>
      </c>
      <c r="E65" s="232" t="e">
        <f t="shared" si="45"/>
        <v>#REF!</v>
      </c>
      <c r="G65" s="232">
        <f t="shared" ref="G65:J65" si="46">+G38</f>
        <v>13436</v>
      </c>
      <c r="H65" s="232">
        <f t="shared" si="46"/>
        <v>13301</v>
      </c>
      <c r="I65" s="232">
        <f t="shared" si="46"/>
        <v>13020</v>
      </c>
      <c r="J65" s="232">
        <f t="shared" si="46"/>
        <v>14705</v>
      </c>
      <c r="L65" s="232">
        <f t="shared" ref="L65:Q65" si="47">+L38</f>
        <v>14901</v>
      </c>
      <c r="M65" s="232">
        <f t="shared" si="47"/>
        <v>14633</v>
      </c>
      <c r="N65" s="232">
        <f t="shared" si="47"/>
        <v>14081</v>
      </c>
      <c r="O65" s="232">
        <f t="shared" si="47"/>
        <v>14167</v>
      </c>
      <c r="Q65" s="232">
        <f t="shared" si="47"/>
        <v>13925</v>
      </c>
    </row>
    <row r="66" spans="1:17">
      <c r="A66" t="s">
        <v>158</v>
      </c>
      <c r="B66" s="233" t="e">
        <f>+B64-B65</f>
        <v>#REF!</v>
      </c>
      <c r="C66" s="233" t="e">
        <f t="shared" ref="C66" si="48">+C64-C65</f>
        <v>#REF!</v>
      </c>
      <c r="D66" s="233" t="e">
        <f t="shared" ref="D66" si="49">+D64-D65</f>
        <v>#REF!</v>
      </c>
      <c r="E66" s="233" t="e">
        <f t="shared" ref="E66" si="50">+E64-E65</f>
        <v>#REF!</v>
      </c>
      <c r="G66" s="233">
        <f>+G64-G65</f>
        <v>0</v>
      </c>
      <c r="H66" s="233">
        <f t="shared" ref="H66" si="51">+H64-H65</f>
        <v>0</v>
      </c>
      <c r="I66" s="233">
        <f t="shared" ref="I66" si="52">+I64-I65</f>
        <v>0</v>
      </c>
      <c r="J66" s="233">
        <f t="shared" ref="J66" si="53">+J64-J65</f>
        <v>0</v>
      </c>
      <c r="L66" s="233">
        <f>+L64-L65</f>
        <v>0</v>
      </c>
      <c r="M66" s="233">
        <f t="shared" ref="M66" si="54">+M64-M65</f>
        <v>0</v>
      </c>
      <c r="N66" s="233">
        <f t="shared" ref="N66" si="55">+N64-N65</f>
        <v>0</v>
      </c>
      <c r="O66" s="233">
        <f t="shared" ref="O66" si="56">+O64-O65</f>
        <v>0</v>
      </c>
      <c r="Q66" s="233">
        <f>+Q64-Q65</f>
        <v>0</v>
      </c>
    </row>
    <row r="68" spans="1:17">
      <c r="A68" t="s">
        <v>150</v>
      </c>
    </row>
    <row r="69" spans="1:17">
      <c r="A69" t="s">
        <v>173</v>
      </c>
      <c r="B69" s="232" t="e">
        <f>+'BG T07 (Product split - Assets)'!#REF!</f>
        <v>#REF!</v>
      </c>
      <c r="C69" s="232" t="e">
        <f>+'BG T07 (Product split - Assets)'!#REF!</f>
        <v>#REF!</v>
      </c>
      <c r="D69" s="232" t="e">
        <f>+'BG T07 (Product split - Assets)'!#REF!</f>
        <v>#REF!</v>
      </c>
      <c r="E69" s="232" t="e">
        <f>+'BG T07 (Product split - Assets)'!#REF!</f>
        <v>#REF!</v>
      </c>
      <c r="G69" s="232" t="e">
        <f>+'BG T07 (Product split - Assets)'!#REF!</f>
        <v>#REF!</v>
      </c>
      <c r="H69" s="232" t="e">
        <f>+'BG T07 (Product split - Assets)'!#REF!</f>
        <v>#REF!</v>
      </c>
      <c r="I69" s="232" t="e">
        <f>+'BG T07 (Product split - Assets)'!#REF!</f>
        <v>#REF!</v>
      </c>
      <c r="J69" s="232" t="e">
        <f>+'BG T07 (Product split - Assets)'!#REF!</f>
        <v>#REF!</v>
      </c>
      <c r="L69" s="232" t="e">
        <f>+'BG T07 (Product split - Assets)'!#REF!</f>
        <v>#REF!</v>
      </c>
      <c r="M69" s="232" t="e">
        <f>+'BG T07 (Product split - Assets)'!#REF!</f>
        <v>#REF!</v>
      </c>
      <c r="N69" s="232" t="e">
        <f>+'BG T07 (Product split - Assets)'!#REF!</f>
        <v>#REF!</v>
      </c>
      <c r="O69" s="232" t="e">
        <f>+'BG T07 (Product split - Assets)'!#REF!</f>
        <v>#REF!</v>
      </c>
      <c r="Q69" s="232" t="e">
        <f>+'BG T07 (Product split - Assets)'!#REF!</f>
        <v>#REF!</v>
      </c>
    </row>
    <row r="70" spans="1:17">
      <c r="A70" t="s">
        <v>157</v>
      </c>
      <c r="B70" s="232" t="e">
        <f>+B43</f>
        <v>#REF!</v>
      </c>
      <c r="C70" s="232" t="e">
        <f t="shared" ref="C70:E70" si="57">+C43</f>
        <v>#REF!</v>
      </c>
      <c r="D70" s="232" t="e">
        <f t="shared" si="57"/>
        <v>#REF!</v>
      </c>
      <c r="E70" s="232" t="e">
        <f t="shared" si="57"/>
        <v>#REF!</v>
      </c>
      <c r="G70" s="232">
        <f t="shared" ref="G70:J70" si="58">+G43</f>
        <v>8405</v>
      </c>
      <c r="H70" s="232">
        <f t="shared" si="58"/>
        <v>7799</v>
      </c>
      <c r="I70" s="232">
        <f t="shared" si="58"/>
        <v>7479</v>
      </c>
      <c r="J70" s="232">
        <f t="shared" si="58"/>
        <v>11137</v>
      </c>
      <c r="L70" s="232">
        <f t="shared" ref="L70:Q70" si="59">+L43</f>
        <v>10152</v>
      </c>
      <c r="M70" s="232">
        <f t="shared" si="59"/>
        <v>10086</v>
      </c>
      <c r="N70" s="232">
        <f t="shared" si="59"/>
        <v>11217</v>
      </c>
      <c r="O70" s="232">
        <f t="shared" si="59"/>
        <v>10192</v>
      </c>
      <c r="Q70" s="232">
        <f t="shared" si="59"/>
        <v>11119</v>
      </c>
    </row>
    <row r="71" spans="1:17">
      <c r="A71" t="s">
        <v>158</v>
      </c>
      <c r="B71" s="233" t="e">
        <f>+B69-B70</f>
        <v>#REF!</v>
      </c>
      <c r="C71" s="233" t="e">
        <f t="shared" ref="C71" si="60">+C69-C70</f>
        <v>#REF!</v>
      </c>
      <c r="D71" s="233" t="e">
        <f t="shared" ref="D71" si="61">+D69-D70</f>
        <v>#REF!</v>
      </c>
      <c r="E71" s="233" t="e">
        <f t="shared" ref="E71" si="62">+E69-E70</f>
        <v>#REF!</v>
      </c>
      <c r="G71" s="233" t="e">
        <f>+G69-G70</f>
        <v>#REF!</v>
      </c>
      <c r="H71" s="233" t="e">
        <f t="shared" ref="H71" si="63">+H69-H70</f>
        <v>#REF!</v>
      </c>
      <c r="I71" s="233" t="e">
        <f t="shared" ref="I71" si="64">+I69-I70</f>
        <v>#REF!</v>
      </c>
      <c r="J71" s="233" t="e">
        <f t="shared" ref="J71" si="65">+J69-J70</f>
        <v>#REF!</v>
      </c>
      <c r="L71" s="233" t="e">
        <f>+L69-L70</f>
        <v>#REF!</v>
      </c>
      <c r="M71" s="233" t="e">
        <f t="shared" ref="M71" si="66">+M69-M70</f>
        <v>#REF!</v>
      </c>
      <c r="N71" s="233" t="e">
        <f t="shared" ref="N71" si="67">+N69-N70</f>
        <v>#REF!</v>
      </c>
      <c r="O71" s="233" t="e">
        <f t="shared" ref="O71" si="68">+O69-O70</f>
        <v>#REF!</v>
      </c>
      <c r="Q71" s="233" t="e">
        <f>+Q69-Q70</f>
        <v>#REF!</v>
      </c>
    </row>
    <row r="73" spans="1:17">
      <c r="A73" t="s">
        <v>87</v>
      </c>
    </row>
    <row r="74" spans="1:17">
      <c r="A74" t="s">
        <v>173</v>
      </c>
      <c r="B74" s="232" t="e">
        <f>+'BG T07 (Product split - Assets)'!#REF!</f>
        <v>#REF!</v>
      </c>
      <c r="C74" s="232" t="e">
        <f>+'BG T07 (Product split - Assets)'!#REF!</f>
        <v>#REF!</v>
      </c>
      <c r="D74" s="232" t="e">
        <f>+'BG T07 (Product split - Assets)'!#REF!</f>
        <v>#REF!</v>
      </c>
      <c r="E74" s="232" t="e">
        <f>+'BG T07 (Product split - Assets)'!#REF!</f>
        <v>#REF!</v>
      </c>
      <c r="G74" s="232" t="e">
        <f>+'BG T07 (Product split - Assets)'!#REF!</f>
        <v>#REF!</v>
      </c>
      <c r="H74" s="232" t="e">
        <f>+'BG T07 (Product split - Assets)'!#REF!</f>
        <v>#REF!</v>
      </c>
      <c r="I74" s="232" t="e">
        <f>+'BG T07 (Product split - Assets)'!#REF!</f>
        <v>#REF!</v>
      </c>
      <c r="J74" s="232" t="e">
        <f>+'BG T07 (Product split - Assets)'!#REF!</f>
        <v>#REF!</v>
      </c>
      <c r="L74" s="232" t="e">
        <f>+'BG T07 (Product split - Assets)'!#REF!</f>
        <v>#REF!</v>
      </c>
      <c r="M74" s="232" t="e">
        <f>+'BG T07 (Product split - Assets)'!#REF!</f>
        <v>#REF!</v>
      </c>
      <c r="N74" s="232" t="e">
        <f>+'BG T07 (Product split - Assets)'!#REF!</f>
        <v>#REF!</v>
      </c>
      <c r="O74" s="232" t="e">
        <f>+'BG T07 (Product split - Assets)'!#REF!</f>
        <v>#REF!</v>
      </c>
      <c r="Q74" s="232" t="e">
        <f>+'BG T07 (Product split - Assets)'!#REF!</f>
        <v>#REF!</v>
      </c>
    </row>
    <row r="75" spans="1:17">
      <c r="A75" t="s">
        <v>157</v>
      </c>
      <c r="B75" s="232" t="e">
        <f>+B48</f>
        <v>#REF!</v>
      </c>
      <c r="C75" s="232" t="e">
        <f t="shared" ref="C75:E75" si="69">+C48</f>
        <v>#REF!</v>
      </c>
      <c r="D75" s="232" t="e">
        <f t="shared" si="69"/>
        <v>#REF!</v>
      </c>
      <c r="E75" s="232" t="e">
        <f t="shared" si="69"/>
        <v>#REF!</v>
      </c>
      <c r="G75" s="232">
        <f t="shared" ref="G75:J75" si="70">+G48</f>
        <v>3023</v>
      </c>
      <c r="H75" s="232">
        <f t="shared" si="70"/>
        <v>3094</v>
      </c>
      <c r="I75" s="232">
        <f t="shared" si="70"/>
        <v>2683</v>
      </c>
      <c r="J75" s="232">
        <f t="shared" si="70"/>
        <v>3280</v>
      </c>
      <c r="L75" s="232">
        <f t="shared" ref="L75:Q75" si="71">+L48</f>
        <v>3105</v>
      </c>
      <c r="M75" s="232">
        <f t="shared" si="71"/>
        <v>2852</v>
      </c>
      <c r="N75" s="232">
        <f t="shared" si="71"/>
        <v>2555</v>
      </c>
      <c r="O75" s="232">
        <f t="shared" si="71"/>
        <v>3434</v>
      </c>
      <c r="Q75" s="232">
        <f t="shared" si="71"/>
        <v>4686</v>
      </c>
    </row>
    <row r="76" spans="1:17">
      <c r="A76" t="s">
        <v>158</v>
      </c>
      <c r="B76" s="233" t="e">
        <f>+B74-B75</f>
        <v>#REF!</v>
      </c>
      <c r="C76" s="233" t="e">
        <f t="shared" ref="C76" si="72">+C74-C75</f>
        <v>#REF!</v>
      </c>
      <c r="D76" s="233" t="e">
        <f t="shared" ref="D76" si="73">+D74-D75</f>
        <v>#REF!</v>
      </c>
      <c r="E76" s="233" t="e">
        <f t="shared" ref="E76" si="74">+E74-E75</f>
        <v>#REF!</v>
      </c>
      <c r="G76" s="233" t="e">
        <f>+G74-G75</f>
        <v>#REF!</v>
      </c>
      <c r="H76" s="233" t="e">
        <f t="shared" ref="H76" si="75">+H74-H75</f>
        <v>#REF!</v>
      </c>
      <c r="I76" s="233" t="e">
        <f t="shared" ref="I76" si="76">+I74-I75</f>
        <v>#REF!</v>
      </c>
      <c r="J76" s="233" t="e">
        <f t="shared" ref="J76" si="77">+J74-J75</f>
        <v>#REF!</v>
      </c>
      <c r="L76" s="233" t="e">
        <f>+L74-L75</f>
        <v>#REF!</v>
      </c>
      <c r="M76" s="233" t="e">
        <f t="shared" ref="M76" si="78">+M74-M75</f>
        <v>#REF!</v>
      </c>
      <c r="N76" s="233" t="e">
        <f t="shared" ref="N76" si="79">+N74-N75</f>
        <v>#REF!</v>
      </c>
      <c r="O76" s="233" t="e">
        <f t="shared" ref="O76" si="80">+O74-O75</f>
        <v>#REF!</v>
      </c>
      <c r="Q76" s="233" t="e">
        <f>+Q74-Q75</f>
        <v>#REF!</v>
      </c>
    </row>
    <row r="78" spans="1:17">
      <c r="A78" t="s">
        <v>155</v>
      </c>
    </row>
    <row r="79" spans="1:17">
      <c r="A79" t="s">
        <v>173</v>
      </c>
      <c r="B79" s="232" t="e">
        <f>+'BG T07 (Product split - Assets)'!#REF!</f>
        <v>#REF!</v>
      </c>
      <c r="C79" s="232" t="e">
        <f>+'BG T07 (Product split - Assets)'!#REF!</f>
        <v>#REF!</v>
      </c>
      <c r="D79" s="232" t="e">
        <f>+'BG T07 (Product split - Assets)'!#REF!</f>
        <v>#REF!</v>
      </c>
      <c r="E79" s="232" t="e">
        <f>+'BG T07 (Product split - Assets)'!#REF!</f>
        <v>#REF!</v>
      </c>
      <c r="G79" s="232" t="e">
        <f>+'BG T07 (Product split - Assets)'!#REF!</f>
        <v>#REF!</v>
      </c>
      <c r="H79" s="232" t="e">
        <f>+'BG T07 (Product split - Assets)'!#REF!</f>
        <v>#REF!</v>
      </c>
      <c r="I79" s="232" t="e">
        <f>+'BG T07 (Product split - Assets)'!#REF!</f>
        <v>#REF!</v>
      </c>
      <c r="J79" s="232" t="e">
        <f>+'BG T07 (Product split - Assets)'!#REF!</f>
        <v>#REF!</v>
      </c>
      <c r="L79" s="232" t="e">
        <f>+'BG T07 (Product split - Assets)'!#REF!</f>
        <v>#REF!</v>
      </c>
      <c r="M79" s="232" t="e">
        <f>+'BG T07 (Product split - Assets)'!#REF!</f>
        <v>#REF!</v>
      </c>
      <c r="N79" s="232" t="e">
        <f>+'BG T07 (Product split - Assets)'!#REF!</f>
        <v>#REF!</v>
      </c>
      <c r="O79" s="232" t="e">
        <f>+'BG T07 (Product split - Assets)'!#REF!</f>
        <v>#REF!</v>
      </c>
      <c r="Q79" s="232" t="e">
        <f>+'BG T07 (Product split - Assets)'!#REF!</f>
        <v>#REF!</v>
      </c>
    </row>
    <row r="80" spans="1:17">
      <c r="A80" t="s">
        <v>167</v>
      </c>
      <c r="B80" s="232" t="e">
        <f>+B53</f>
        <v>#REF!</v>
      </c>
      <c r="C80" s="232" t="e">
        <f t="shared" ref="C80:E80" si="81">+C53</f>
        <v>#REF!</v>
      </c>
      <c r="D80" s="232" t="e">
        <f t="shared" si="81"/>
        <v>#REF!</v>
      </c>
      <c r="E80" s="232" t="e">
        <f t="shared" si="81"/>
        <v>#REF!</v>
      </c>
      <c r="G80" s="232">
        <f t="shared" ref="G80:J80" si="82">+G53</f>
        <v>40544</v>
      </c>
      <c r="H80" s="232">
        <f t="shared" si="82"/>
        <v>39717</v>
      </c>
      <c r="I80" s="232">
        <f t="shared" si="82"/>
        <v>38354</v>
      </c>
      <c r="J80" s="232">
        <f t="shared" si="82"/>
        <v>46056</v>
      </c>
      <c r="L80" s="232">
        <f t="shared" ref="L80:Q80" si="83">+L53</f>
        <v>44937</v>
      </c>
      <c r="M80" s="232">
        <f t="shared" si="83"/>
        <v>44270</v>
      </c>
      <c r="N80" s="232">
        <f t="shared" si="83"/>
        <v>44864</v>
      </c>
      <c r="O80" s="232">
        <f t="shared" si="83"/>
        <v>44698</v>
      </c>
      <c r="Q80" s="232">
        <f t="shared" si="83"/>
        <v>46588</v>
      </c>
    </row>
    <row r="81" spans="1:17">
      <c r="A81" t="s">
        <v>158</v>
      </c>
      <c r="B81" s="233" t="e">
        <f>+B79-B80</f>
        <v>#REF!</v>
      </c>
      <c r="C81" s="233" t="e">
        <f t="shared" ref="C81" si="84">+C79-C80</f>
        <v>#REF!</v>
      </c>
      <c r="D81" s="233" t="e">
        <f t="shared" ref="D81" si="85">+D79-D80</f>
        <v>#REF!</v>
      </c>
      <c r="E81" s="233" t="e">
        <f t="shared" ref="E81" si="86">+E79-E80</f>
        <v>#REF!</v>
      </c>
      <c r="G81" s="233" t="e">
        <f>+G79-G80</f>
        <v>#REF!</v>
      </c>
      <c r="H81" s="233" t="e">
        <f t="shared" ref="H81" si="87">+H79-H80</f>
        <v>#REF!</v>
      </c>
      <c r="I81" s="233" t="e">
        <f t="shared" ref="I81" si="88">+I79-I80</f>
        <v>#REF!</v>
      </c>
      <c r="J81" s="233" t="e">
        <f t="shared" ref="J81" si="89">+J79-J80</f>
        <v>#REF!</v>
      </c>
      <c r="L81" s="233" t="e">
        <f>+L79-L80</f>
        <v>#REF!</v>
      </c>
      <c r="M81" s="233" t="e">
        <f t="shared" ref="M81" si="90">+M79-M80</f>
        <v>#REF!</v>
      </c>
      <c r="N81" s="233" t="e">
        <f t="shared" ref="N81" si="91">+N79-N80</f>
        <v>#REF!</v>
      </c>
      <c r="O81" s="233" t="e">
        <f t="shared" ref="O81" si="92">+O79-O80</f>
        <v>#REF!</v>
      </c>
      <c r="Q81" s="233"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tabSelected="1" zoomScaleNormal="100" workbookViewId="0">
      <pane xSplit="2" ySplit="5" topLeftCell="C6" activePane="bottomRight" state="frozen"/>
      <selection activeCell="A5" sqref="A5"/>
      <selection pane="topRight" activeCell="A5" sqref="A5"/>
      <selection pane="bottomLeft" activeCell="A5" sqref="A5"/>
      <selection pane="bottomRight" activeCell="L15" sqref="L15"/>
    </sheetView>
  </sheetViews>
  <sheetFormatPr baseColWidth="10" defaultColWidth="11.42578125" defaultRowHeight="15"/>
  <cols>
    <col min="1" max="1" width="1.7109375" customWidth="1"/>
    <col min="2" max="2" width="37.7109375" customWidth="1"/>
    <col min="3" max="8" width="11.7109375" customWidth="1"/>
    <col min="9" max="9" width="11.7109375" style="423" customWidth="1"/>
    <col min="10" max="10" width="1.85546875" style="116" customWidth="1"/>
    <col min="11" max="12" width="11.7109375" style="423" customWidth="1"/>
    <col min="13" max="13" width="1.85546875" style="116" customWidth="1"/>
    <col min="14" max="15" width="11.42578125" style="116"/>
    <col min="16" max="17" width="11.42578125" style="86"/>
  </cols>
  <sheetData>
    <row r="1" spans="1:18" ht="17.25">
      <c r="A1" s="95" t="s">
        <v>102</v>
      </c>
      <c r="B1" s="96"/>
      <c r="C1" s="96"/>
      <c r="D1" s="96"/>
      <c r="E1" s="96"/>
      <c r="F1" s="96"/>
      <c r="G1" s="96"/>
      <c r="H1" s="96"/>
      <c r="I1" s="96"/>
      <c r="K1" s="96"/>
      <c r="L1" s="96"/>
    </row>
    <row r="2" spans="1:18">
      <c r="A2" s="96"/>
      <c r="B2" s="96"/>
      <c r="C2" s="96"/>
      <c r="D2" s="96"/>
      <c r="E2" s="96"/>
      <c r="F2" s="96"/>
      <c r="G2" s="96"/>
      <c r="H2" s="96"/>
      <c r="I2" s="96"/>
      <c r="K2" s="96"/>
      <c r="L2" s="96"/>
    </row>
    <row r="3" spans="1:18" ht="15.75" thickBot="1">
      <c r="A3" s="96"/>
      <c r="B3" s="96"/>
      <c r="C3" s="96"/>
      <c r="D3" s="96"/>
      <c r="E3" s="96"/>
      <c r="F3" s="96"/>
      <c r="G3" s="96"/>
      <c r="H3" s="96"/>
      <c r="I3" s="96"/>
      <c r="K3" s="96"/>
      <c r="L3" s="96"/>
    </row>
    <row r="4" spans="1:18" ht="18" thickTop="1">
      <c r="A4" s="95"/>
      <c r="B4" s="472"/>
      <c r="C4" s="471">
        <v>2017</v>
      </c>
      <c r="D4" s="509" t="s">
        <v>79</v>
      </c>
      <c r="E4" s="510"/>
      <c r="F4" s="510"/>
      <c r="G4" s="510"/>
      <c r="H4" s="511">
        <v>2019</v>
      </c>
      <c r="I4" s="512"/>
      <c r="J4" s="462"/>
      <c r="K4" s="213" t="s">
        <v>79</v>
      </c>
      <c r="L4" s="497" t="s">
        <v>160</v>
      </c>
      <c r="M4" s="462"/>
      <c r="N4" s="212" t="s">
        <v>78</v>
      </c>
      <c r="O4" s="213" t="s">
        <v>79</v>
      </c>
    </row>
    <row r="5" spans="1:18" ht="16.5">
      <c r="A5" s="94"/>
      <c r="B5" s="93"/>
      <c r="C5" s="315" t="s">
        <v>77</v>
      </c>
      <c r="D5" s="103" t="s">
        <v>74</v>
      </c>
      <c r="E5" s="103" t="s">
        <v>75</v>
      </c>
      <c r="F5" s="103" t="s">
        <v>76</v>
      </c>
      <c r="G5" s="103" t="s">
        <v>77</v>
      </c>
      <c r="H5" s="259" t="s">
        <v>74</v>
      </c>
      <c r="I5" s="259" t="s">
        <v>75</v>
      </c>
      <c r="J5" s="462"/>
      <c r="K5" s="495" t="s">
        <v>202</v>
      </c>
      <c r="L5" s="495" t="s">
        <v>202</v>
      </c>
      <c r="M5" s="462"/>
      <c r="N5" s="128" t="s">
        <v>120</v>
      </c>
      <c r="O5" s="214" t="s">
        <v>120</v>
      </c>
      <c r="Q5" s="92"/>
    </row>
    <row r="6" spans="1:18">
      <c r="A6" s="91"/>
      <c r="B6" s="10" t="s">
        <v>210</v>
      </c>
      <c r="C6" s="470">
        <v>1.218</v>
      </c>
      <c r="D6" s="111">
        <v>1.165</v>
      </c>
      <c r="E6" s="111">
        <v>1.53</v>
      </c>
      <c r="F6" s="168">
        <v>1.6064679865661633</v>
      </c>
      <c r="G6" s="168">
        <v>1.43521694758449</v>
      </c>
      <c r="H6" s="475">
        <v>1.284950575868544</v>
      </c>
      <c r="I6" s="475">
        <v>1.6184363796619772</v>
      </c>
      <c r="J6" s="461"/>
      <c r="K6" s="470">
        <v>2.7</v>
      </c>
      <c r="L6" s="470">
        <v>2.9</v>
      </c>
      <c r="M6" s="461"/>
      <c r="N6" s="111">
        <v>5.0039999999999996</v>
      </c>
      <c r="O6" s="215">
        <v>5.7501629212827705</v>
      </c>
      <c r="P6" s="89"/>
      <c r="Q6" s="88"/>
      <c r="R6" s="184"/>
    </row>
    <row r="7" spans="1:18">
      <c r="A7" s="90"/>
      <c r="B7" s="11" t="s">
        <v>211</v>
      </c>
      <c r="C7" s="470">
        <v>1.4790000000000001</v>
      </c>
      <c r="D7" s="111">
        <v>0.86599999999999999</v>
      </c>
      <c r="E7" s="111">
        <v>1.17</v>
      </c>
      <c r="F7" s="168">
        <v>1.2499202289492344</v>
      </c>
      <c r="G7" s="168">
        <v>1.0899619615921374</v>
      </c>
      <c r="H7" s="475">
        <v>0.97939539955964605</v>
      </c>
      <c r="I7" s="475">
        <v>1.2310231712803914</v>
      </c>
      <c r="J7" s="461"/>
      <c r="K7" s="470">
        <v>2.0299999999999998</v>
      </c>
      <c r="L7" s="470">
        <v>2.21</v>
      </c>
      <c r="M7" s="461"/>
      <c r="N7" s="111">
        <v>4.4910000000000005</v>
      </c>
      <c r="O7" s="215">
        <v>4.3826542956869723</v>
      </c>
      <c r="P7" s="89"/>
      <c r="Q7" s="88"/>
      <c r="R7" s="184"/>
    </row>
    <row r="8" spans="1:18" s="368" customFormat="1">
      <c r="A8" s="367"/>
      <c r="B8" s="365" t="s">
        <v>185</v>
      </c>
      <c r="C8" s="469">
        <v>1.218</v>
      </c>
      <c r="D8" s="111">
        <v>1.165</v>
      </c>
      <c r="E8" s="349">
        <v>1.53</v>
      </c>
      <c r="F8" s="350">
        <v>1.605466447921172</v>
      </c>
      <c r="G8" s="350">
        <v>1.3745369371810916</v>
      </c>
      <c r="H8" s="348">
        <v>1.284950575868544</v>
      </c>
      <c r="I8" s="348">
        <v>1.5435836971026107</v>
      </c>
      <c r="J8" s="460"/>
      <c r="K8" s="469">
        <v>2.7</v>
      </c>
      <c r="L8" s="469">
        <v>2.83</v>
      </c>
      <c r="M8" s="460"/>
      <c r="N8" s="349">
        <v>5.0039999999999996</v>
      </c>
      <c r="O8" s="351">
        <v>5.6879121615273078</v>
      </c>
      <c r="P8" s="364"/>
      <c r="Q8" s="363"/>
      <c r="R8" s="364"/>
    </row>
    <row r="9" spans="1:18" s="368" customFormat="1">
      <c r="A9" s="367"/>
      <c r="B9" s="366" t="s">
        <v>206</v>
      </c>
      <c r="C9" s="469">
        <v>1.4790000000000001</v>
      </c>
      <c r="D9" s="111">
        <v>0.86599999999999999</v>
      </c>
      <c r="E9" s="349">
        <v>1.165</v>
      </c>
      <c r="F9" s="350">
        <v>1.2499202289492344</v>
      </c>
      <c r="G9" s="350">
        <v>1.0291456249894952</v>
      </c>
      <c r="H9" s="348">
        <v>0.97939539955964605</v>
      </c>
      <c r="I9" s="348">
        <v>1.1551589659837362</v>
      </c>
      <c r="J9" s="460"/>
      <c r="K9" s="469">
        <v>2.0299999999999998</v>
      </c>
      <c r="L9" s="469">
        <v>2.14</v>
      </c>
      <c r="M9" s="460"/>
      <c r="N9" s="349">
        <v>4.4910000000000005</v>
      </c>
      <c r="O9" s="351">
        <v>4.3204035359315105</v>
      </c>
      <c r="P9" s="364"/>
      <c r="Q9" s="363"/>
      <c r="R9" s="364"/>
    </row>
    <row r="10" spans="1:18">
      <c r="A10" s="90"/>
      <c r="B10" s="10" t="s">
        <v>101</v>
      </c>
      <c r="C10" s="468">
        <v>35.759</v>
      </c>
      <c r="D10" s="121">
        <v>35.244000000000007</v>
      </c>
      <c r="E10" s="468">
        <v>35.71</v>
      </c>
      <c r="F10" s="169">
        <v>36.78031606208804</v>
      </c>
      <c r="G10" s="169">
        <v>37.514084862665925</v>
      </c>
      <c r="H10" s="478">
        <v>38.52425853631928</v>
      </c>
      <c r="I10" s="468">
        <v>37.332901408172994</v>
      </c>
      <c r="J10" s="461"/>
      <c r="K10" s="468">
        <v>35.71</v>
      </c>
      <c r="L10" s="468">
        <v>37.332901408172994</v>
      </c>
      <c r="M10" s="461"/>
      <c r="N10" s="121">
        <v>35.759</v>
      </c>
      <c r="O10" s="216">
        <v>37.514084862665925</v>
      </c>
      <c r="P10" s="89"/>
      <c r="Q10" s="88"/>
      <c r="R10" s="184"/>
    </row>
    <row r="11" spans="1:18">
      <c r="A11" s="90"/>
      <c r="B11" s="10" t="s">
        <v>145</v>
      </c>
      <c r="C11" s="468">
        <v>30.883999999999997</v>
      </c>
      <c r="D11" s="121">
        <v>30.341000000000001</v>
      </c>
      <c r="E11" s="121">
        <v>30.750999999999998</v>
      </c>
      <c r="F11" s="169">
        <v>31.766376594523241</v>
      </c>
      <c r="G11" s="169">
        <v>32.407545600560546</v>
      </c>
      <c r="H11" s="478">
        <v>33.060413355576991</v>
      </c>
      <c r="I11" s="478">
        <v>31.559323618074064</v>
      </c>
      <c r="J11" s="461"/>
      <c r="K11" s="468">
        <v>30.750999999999998</v>
      </c>
      <c r="L11" s="468">
        <v>31.559323618074064</v>
      </c>
      <c r="M11" s="461"/>
      <c r="N11" s="121">
        <v>30.883999999999997</v>
      </c>
      <c r="O11" s="216">
        <v>32.407545600560546</v>
      </c>
      <c r="P11" s="89"/>
      <c r="Q11" s="88"/>
      <c r="R11" s="184"/>
    </row>
    <row r="12" spans="1:18">
      <c r="A12" s="90"/>
      <c r="B12" s="10" t="s">
        <v>147</v>
      </c>
      <c r="C12" s="468">
        <v>0.57999999999999996</v>
      </c>
      <c r="D12" s="186"/>
      <c r="E12" s="186"/>
      <c r="F12" s="187"/>
      <c r="G12" s="187">
        <v>2.1593483577074228</v>
      </c>
      <c r="H12" s="479"/>
      <c r="I12" s="479"/>
      <c r="J12" s="461"/>
      <c r="K12" s="496"/>
      <c r="L12" s="496"/>
      <c r="M12" s="461"/>
      <c r="N12" s="186">
        <v>0.57999999999999996</v>
      </c>
      <c r="O12" s="216">
        <v>2.1593483577074228</v>
      </c>
      <c r="P12" s="89"/>
      <c r="Q12" s="88"/>
      <c r="R12" s="184"/>
    </row>
    <row r="13" spans="1:18">
      <c r="A13" s="90"/>
      <c r="B13" s="10" t="s">
        <v>100</v>
      </c>
      <c r="C13" s="468">
        <v>48</v>
      </c>
      <c r="D13" s="112">
        <v>48.5</v>
      </c>
      <c r="E13" s="112">
        <v>44.32</v>
      </c>
      <c r="F13" s="112">
        <v>48.2</v>
      </c>
      <c r="G13" s="112">
        <v>48.2</v>
      </c>
      <c r="H13" s="478">
        <v>42.06</v>
      </c>
      <c r="I13" s="478">
        <v>44.88</v>
      </c>
      <c r="J13" s="461"/>
      <c r="K13" s="468">
        <v>44.32</v>
      </c>
      <c r="L13" s="468">
        <v>44.88</v>
      </c>
      <c r="M13" s="461"/>
      <c r="N13" s="186">
        <v>48</v>
      </c>
      <c r="O13" s="112">
        <v>48.2</v>
      </c>
      <c r="P13" s="89"/>
      <c r="Q13" s="88"/>
      <c r="R13" s="184"/>
    </row>
    <row r="14" spans="1:18">
      <c r="A14" s="90"/>
      <c r="B14" s="11" t="s">
        <v>99</v>
      </c>
      <c r="C14" s="467">
        <v>41.2</v>
      </c>
      <c r="D14" s="112">
        <v>43.08</v>
      </c>
      <c r="E14" s="112">
        <v>37.76</v>
      </c>
      <c r="F14" s="112">
        <v>37.76</v>
      </c>
      <c r="G14" s="112">
        <v>34.159999999999997</v>
      </c>
      <c r="H14" s="480">
        <v>36.1</v>
      </c>
      <c r="I14" s="480">
        <v>36.1</v>
      </c>
      <c r="J14" s="461"/>
      <c r="K14" s="467">
        <v>37.76</v>
      </c>
      <c r="L14" s="467">
        <v>36.54</v>
      </c>
      <c r="M14" s="461"/>
      <c r="N14" s="210">
        <v>41.2</v>
      </c>
      <c r="O14" s="217">
        <v>34.159999999999997</v>
      </c>
      <c r="P14" s="89"/>
      <c r="Q14" s="88"/>
      <c r="R14" s="184"/>
    </row>
    <row r="15" spans="1:18">
      <c r="A15" s="90"/>
      <c r="B15" s="10" t="s">
        <v>98</v>
      </c>
      <c r="C15" s="466">
        <v>44.46</v>
      </c>
      <c r="D15" s="112">
        <v>44.58</v>
      </c>
      <c r="E15" s="112">
        <v>40</v>
      </c>
      <c r="F15" s="112">
        <v>40</v>
      </c>
      <c r="G15" s="112">
        <v>35.840000000000003</v>
      </c>
      <c r="H15" s="481">
        <v>39.340000000000003</v>
      </c>
      <c r="I15" s="481">
        <v>36.86</v>
      </c>
      <c r="J15" s="461"/>
      <c r="K15" s="468">
        <v>40</v>
      </c>
      <c r="L15" s="466">
        <v>36.86</v>
      </c>
      <c r="M15" s="461"/>
      <c r="N15" s="211">
        <v>44.46</v>
      </c>
      <c r="O15" s="112">
        <v>35.840000000000003</v>
      </c>
      <c r="P15" s="89"/>
      <c r="Q15" s="88"/>
      <c r="R15" s="184"/>
    </row>
    <row r="16" spans="1:18">
      <c r="A16" s="90"/>
      <c r="B16" s="11" t="s">
        <v>93</v>
      </c>
      <c r="C16" s="467">
        <v>1.2433233591543387</v>
      </c>
      <c r="D16" s="120">
        <v>1.264896152536602</v>
      </c>
      <c r="E16" s="120">
        <v>1.1203854125819281</v>
      </c>
      <c r="F16" s="170">
        <v>1.0875382346491229</v>
      </c>
      <c r="G16" s="170">
        <v>0.95537449817063325</v>
      </c>
      <c r="H16" s="480">
        <v>1.021174747929585</v>
      </c>
      <c r="I16" s="480">
        <v>0.9876006172483931</v>
      </c>
      <c r="J16" s="461"/>
      <c r="K16" s="467">
        <v>1.1203854125819281</v>
      </c>
      <c r="L16" s="467">
        <v>0.98733285144375449</v>
      </c>
      <c r="M16" s="461"/>
      <c r="N16" s="120">
        <v>1.2433233591543387</v>
      </c>
      <c r="O16" s="218">
        <v>0.95537449817063325</v>
      </c>
      <c r="P16" s="89"/>
      <c r="Q16" s="88"/>
      <c r="R16" s="184"/>
    </row>
    <row r="17" spans="1:18">
      <c r="A17" s="90"/>
      <c r="B17" s="10" t="s">
        <v>92</v>
      </c>
      <c r="C17" s="468">
        <v>1.4395803652376635</v>
      </c>
      <c r="D17" s="121">
        <v>1.4692989683926041</v>
      </c>
      <c r="E17" s="121">
        <v>1.3007707066436864</v>
      </c>
      <c r="F17" s="169">
        <v>1.2591930301202909</v>
      </c>
      <c r="G17" s="169">
        <v>1.1059152841053193</v>
      </c>
      <c r="H17" s="478">
        <v>1.18994277466781</v>
      </c>
      <c r="I17" s="478">
        <v>1.1679591250457038</v>
      </c>
      <c r="J17" s="461"/>
      <c r="K17" s="468">
        <v>1.3007707066436864</v>
      </c>
      <c r="L17" s="468">
        <v>1.1679591250457038</v>
      </c>
      <c r="M17" s="461"/>
      <c r="N17" s="121">
        <v>1.4395803652376635</v>
      </c>
      <c r="O17" s="216">
        <v>1.1059152841053193</v>
      </c>
      <c r="P17" s="89"/>
      <c r="Q17" s="88"/>
      <c r="R17" s="185"/>
    </row>
    <row r="18" spans="1:18">
      <c r="A18" s="90"/>
      <c r="B18" s="11" t="s">
        <v>97</v>
      </c>
      <c r="C18" s="465">
        <v>100000000</v>
      </c>
      <c r="D18" s="113">
        <v>100000000</v>
      </c>
      <c r="E18" s="113">
        <v>100000000</v>
      </c>
      <c r="F18" s="171">
        <v>99183487</v>
      </c>
      <c r="G18" s="171">
        <v>98794893</v>
      </c>
      <c r="H18" s="476">
        <v>98794893</v>
      </c>
      <c r="I18" s="476">
        <v>98794893</v>
      </c>
      <c r="J18" s="461"/>
      <c r="K18" s="465">
        <v>100000000</v>
      </c>
      <c r="L18" s="465">
        <v>98794893</v>
      </c>
      <c r="M18" s="461"/>
      <c r="N18" s="113">
        <v>100000000</v>
      </c>
      <c r="O18" s="219">
        <v>98794893</v>
      </c>
      <c r="P18" s="89"/>
      <c r="Q18" s="88"/>
      <c r="R18" s="184"/>
    </row>
    <row r="19" spans="1:18">
      <c r="A19" s="90"/>
      <c r="B19" s="10" t="s">
        <v>209</v>
      </c>
      <c r="C19" s="464">
        <v>100000000</v>
      </c>
      <c r="D19" s="114">
        <v>100000000</v>
      </c>
      <c r="E19" s="114">
        <v>100000000</v>
      </c>
      <c r="F19" s="172">
        <v>99871174</v>
      </c>
      <c r="G19" s="172">
        <v>99636540.455392048</v>
      </c>
      <c r="H19" s="477">
        <v>98836486.309332296</v>
      </c>
      <c r="I19" s="477">
        <v>98860852.370000005</v>
      </c>
      <c r="J19" s="461"/>
      <c r="K19" s="464">
        <v>100000000</v>
      </c>
      <c r="L19" s="464">
        <v>98860852.370000005</v>
      </c>
      <c r="M19" s="461"/>
      <c r="N19" s="114">
        <v>100000000</v>
      </c>
      <c r="O19" s="220">
        <v>99636540.455392048</v>
      </c>
      <c r="P19" s="89"/>
      <c r="Q19" s="88"/>
      <c r="R19" s="184"/>
    </row>
    <row r="20" spans="1:18">
      <c r="A20" s="90"/>
      <c r="B20" s="10" t="s">
        <v>96</v>
      </c>
      <c r="C20" s="463">
        <v>4.4459999999999997</v>
      </c>
      <c r="D20" s="117">
        <v>4.4580000000000002</v>
      </c>
      <c r="E20" s="117">
        <v>4</v>
      </c>
      <c r="F20" s="173">
        <v>3.9673394800000001</v>
      </c>
      <c r="G20" s="173">
        <v>3.5408089651200005</v>
      </c>
      <c r="H20" s="483">
        <v>3.8865910906200005</v>
      </c>
      <c r="I20" s="483">
        <v>3.6415797559800001</v>
      </c>
      <c r="J20" s="461"/>
      <c r="K20" s="463">
        <v>4</v>
      </c>
      <c r="L20" s="463">
        <v>3.6415797559800001</v>
      </c>
      <c r="M20" s="461"/>
      <c r="N20" s="117">
        <v>4.4459999999999997</v>
      </c>
      <c r="O20" s="221">
        <v>3.5408089651200005</v>
      </c>
      <c r="P20" s="89"/>
      <c r="Q20" s="88"/>
      <c r="R20" s="185"/>
    </row>
    <row r="21" spans="1:18">
      <c r="C21" s="87"/>
      <c r="D21" s="115"/>
      <c r="E21" s="482"/>
      <c r="F21" s="482"/>
      <c r="G21" s="482"/>
      <c r="H21" s="484"/>
      <c r="I21" s="484"/>
      <c r="K21" s="484"/>
      <c r="L21" s="484"/>
    </row>
    <row r="22" spans="1:18">
      <c r="B22" s="222" t="s">
        <v>205</v>
      </c>
      <c r="C22" s="87"/>
      <c r="H22" s="87"/>
      <c r="I22" s="87"/>
      <c r="K22" s="87"/>
      <c r="L22" s="87"/>
    </row>
    <row r="23" spans="1:18" ht="16.5">
      <c r="B23" s="381" t="s">
        <v>207</v>
      </c>
      <c r="C23" s="4"/>
      <c r="D23" s="1"/>
      <c r="E23" s="1"/>
      <c r="F23" s="1"/>
      <c r="G23" s="1"/>
      <c r="H23" s="4"/>
      <c r="I23" s="4"/>
      <c r="K23" s="4"/>
      <c r="L23" s="4"/>
    </row>
    <row r="24" spans="1:18" ht="16.5">
      <c r="B24" s="381" t="s">
        <v>208</v>
      </c>
      <c r="C24" s="4"/>
      <c r="D24" s="1"/>
      <c r="E24" s="1"/>
      <c r="F24" s="1"/>
      <c r="G24" s="1"/>
      <c r="H24" s="4"/>
      <c r="I24" s="4"/>
      <c r="K24" s="4"/>
      <c r="L24" s="4"/>
    </row>
    <row r="25" spans="1:18" ht="16.5">
      <c r="B25" s="4"/>
      <c r="C25" s="4"/>
      <c r="D25" s="1"/>
      <c r="E25" s="1"/>
      <c r="F25" s="1"/>
      <c r="G25" s="1"/>
      <c r="H25" s="4"/>
      <c r="I25" s="4"/>
      <c r="K25" s="4"/>
      <c r="L25" s="4"/>
    </row>
    <row r="26" spans="1:18" ht="16.5">
      <c r="B26" s="4"/>
      <c r="C26" s="4"/>
      <c r="D26" s="1"/>
      <c r="E26" s="1"/>
      <c r="F26" s="1"/>
      <c r="G26" s="1"/>
      <c r="H26" s="4"/>
      <c r="I26" s="4"/>
      <c r="K26" s="4"/>
      <c r="L26" s="4"/>
    </row>
    <row r="27" spans="1:18" ht="16.5">
      <c r="B27" s="4"/>
      <c r="C27" s="4"/>
      <c r="D27" s="1"/>
      <c r="E27" s="1"/>
      <c r="F27" s="1"/>
      <c r="G27" s="1"/>
      <c r="H27" s="4"/>
      <c r="I27" s="4"/>
      <c r="K27" s="4"/>
      <c r="L27" s="4"/>
    </row>
    <row r="28" spans="1:18" ht="16.5">
      <c r="B28" s="4"/>
      <c r="C28" s="4"/>
      <c r="D28" s="1"/>
      <c r="E28" s="1"/>
      <c r="F28" s="1"/>
      <c r="G28" s="1"/>
      <c r="H28" s="4"/>
      <c r="I28" s="4"/>
      <c r="K28" s="4"/>
      <c r="L28" s="4"/>
    </row>
    <row r="29" spans="1:18" ht="16.5">
      <c r="B29" s="4"/>
      <c r="C29" s="4"/>
      <c r="D29" s="1"/>
      <c r="E29" s="1"/>
      <c r="F29" s="1"/>
      <c r="G29" s="1"/>
      <c r="H29" s="4"/>
      <c r="I29" s="4"/>
      <c r="K29" s="4"/>
      <c r="L29" s="4"/>
    </row>
    <row r="34" spans="2:2">
      <c r="B34" s="5"/>
    </row>
  </sheetData>
  <mergeCells count="2">
    <mergeCell ref="D4:G4"/>
    <mergeCell ref="H4:I4"/>
  </mergeCells>
  <conditionalFormatting sqref="C5">
    <cfRule type="containsErrors" dxfId="1054" priority="14">
      <formula>ISERROR(C5)</formula>
    </cfRule>
  </conditionalFormatting>
  <conditionalFormatting sqref="H5 M5">
    <cfRule type="containsErrors" dxfId="1053" priority="11">
      <formula>ISERROR(H5)</formula>
    </cfRule>
  </conditionalFormatting>
  <conditionalFormatting sqref="N5">
    <cfRule type="containsErrors" dxfId="1052" priority="10">
      <formula>ISERROR(N5)</formula>
    </cfRule>
  </conditionalFormatting>
  <conditionalFormatting sqref="N4">
    <cfRule type="containsErrors" dxfId="1051" priority="9">
      <formula>ISERROR(N4)</formula>
    </cfRule>
  </conditionalFormatting>
  <conditionalFormatting sqref="O4">
    <cfRule type="containsErrors" dxfId="1050" priority="8">
      <formula>ISERROR(O4)</formula>
    </cfRule>
  </conditionalFormatting>
  <conditionalFormatting sqref="I5">
    <cfRule type="containsErrors" dxfId="1049" priority="7">
      <formula>ISERROR(I5)</formula>
    </cfRule>
  </conditionalFormatting>
  <conditionalFormatting sqref="J5">
    <cfRule type="containsErrors" dxfId="1048" priority="6">
      <formula>ISERROR(J5)</formula>
    </cfRule>
  </conditionalFormatting>
  <conditionalFormatting sqref="L5">
    <cfRule type="containsErrors" dxfId="1047" priority="5">
      <formula>ISERROR(L5)</formula>
    </cfRule>
  </conditionalFormatting>
  <conditionalFormatting sqref="K5">
    <cfRule type="containsErrors" dxfId="1046" priority="4">
      <formula>ISERROR(K5)</formula>
    </cfRule>
  </conditionalFormatting>
  <conditionalFormatting sqref="L4">
    <cfRule type="containsErrors" dxfId="1045" priority="2">
      <formula>ISERROR(L4)</formula>
    </cfRule>
  </conditionalFormatting>
  <conditionalFormatting sqref="K4">
    <cfRule type="containsErrors" dxfId="1044" priority="1">
      <formula>ISERROR(K4)</formula>
    </cfRule>
  </conditionalFormatting>
  <pageMargins left="0.19685039370078741" right="0.15748031496062992" top="0.19685039370078741" bottom="0.19685039370078741" header="0.11811023622047245" footer="0.11811023622047245"/>
  <pageSetup paperSize="9" scale="58" orientation="portrait" r:id="rId1"/>
  <headerFooter>
    <oddFooter>&amp;L&amp;"Segoe UI,Standard"&amp;8&amp;K00-049BAWAG Group AG&amp;R&amp;"Segoe UI,Standard"&amp;8&amp;K00-049&amp;D</oddFooter>
  </headerFooter>
  <ignoredErrors>
    <ignoredError sqref="M10:P11 M18:P18 D12:F12 M12:N12 D13:G17 M13:P17 M22:P27 D20:G20 M20:P20 M21:P21 D22:H27 D18:H18 D11:H11 D5:H6 D4:G4 D7 F7:H7 M19:N19 P19 D19:E19 H19 O6:P7 M6:M7 M4:P5 M8:Q9 K4:L4 Q4:Q5 N6:N7 Q6:Q7 P12 D10 F10:H1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zoomScaleNormal="100" workbookViewId="0">
      <pane xSplit="1" ySplit="2" topLeftCell="H6" activePane="bottomRight" state="frozen"/>
      <selection activeCell="A5" sqref="A5"/>
      <selection pane="topRight" activeCell="A5" sqref="A5"/>
      <selection pane="bottomLeft" activeCell="A5" sqref="A5"/>
      <selection pane="bottomRight" activeCell="Q37" sqref="Q37"/>
    </sheetView>
  </sheetViews>
  <sheetFormatPr baseColWidth="10" defaultRowHeight="16.5"/>
  <cols>
    <col min="1" max="1" width="33.5703125" style="1" customWidth="1"/>
    <col min="2" max="4" width="6.7109375" style="1" customWidth="1"/>
    <col min="5" max="5" width="6.7109375" customWidth="1"/>
    <col min="6" max="6" width="1.85546875" style="130" customWidth="1"/>
    <col min="7" max="10" width="6.7109375" customWidth="1"/>
    <col min="11" max="11" width="1.85546875" style="130" customWidth="1"/>
    <col min="12" max="12" width="6.7109375" customWidth="1"/>
    <col min="13" max="13" width="6.7109375" style="423" customWidth="1"/>
    <col min="14" max="14" width="1.85546875" style="130" customWidth="1"/>
    <col min="15" max="17" width="6.7109375" style="423" customWidth="1"/>
    <col min="18" max="18" width="1.85546875" style="130" customWidth="1"/>
    <col min="19" max="20" width="6.7109375" customWidth="1"/>
  </cols>
  <sheetData>
    <row r="1" spans="1:20">
      <c r="A1" s="2" t="s">
        <v>27</v>
      </c>
    </row>
    <row r="2" spans="1:20">
      <c r="A2" s="6" t="s">
        <v>14</v>
      </c>
    </row>
    <row r="3" spans="1:20" ht="17.25" thickBot="1">
      <c r="B3" s="118"/>
      <c r="C3" s="118"/>
      <c r="D3" s="118"/>
      <c r="E3" s="118"/>
      <c r="F3" s="135"/>
      <c r="G3" s="118"/>
      <c r="H3" s="118"/>
      <c r="I3" s="118"/>
      <c r="J3" s="118"/>
      <c r="K3" s="135"/>
      <c r="L3" s="118"/>
      <c r="M3" s="118"/>
      <c r="N3" s="135"/>
      <c r="O3" s="118"/>
      <c r="P3" s="118"/>
      <c r="Q3" s="118"/>
      <c r="R3" s="135"/>
      <c r="S3" s="118"/>
      <c r="T3" s="118"/>
    </row>
    <row r="4" spans="1:20" ht="15.75" thickTop="1">
      <c r="A4" s="7" t="s">
        <v>13</v>
      </c>
      <c r="B4" s="513" t="s">
        <v>78</v>
      </c>
      <c r="C4" s="514"/>
      <c r="D4" s="514"/>
      <c r="E4" s="515"/>
      <c r="F4" s="131"/>
      <c r="G4" s="519" t="s">
        <v>79</v>
      </c>
      <c r="H4" s="520"/>
      <c r="I4" s="520"/>
      <c r="J4" s="520"/>
      <c r="K4" s="131"/>
      <c r="L4" s="517" t="s">
        <v>160</v>
      </c>
      <c r="M4" s="518"/>
      <c r="N4" s="131"/>
      <c r="O4" s="258" t="s">
        <v>78</v>
      </c>
      <c r="P4" s="258" t="s">
        <v>79</v>
      </c>
      <c r="Q4" s="258" t="s">
        <v>160</v>
      </c>
      <c r="R4" s="131"/>
      <c r="S4" s="127" t="s">
        <v>78</v>
      </c>
      <c r="T4" s="362" t="s">
        <v>79</v>
      </c>
    </row>
    <row r="5" spans="1:20" ht="15">
      <c r="A5" s="3"/>
      <c r="B5" s="39" t="s">
        <v>74</v>
      </c>
      <c r="C5" s="40" t="s">
        <v>75</v>
      </c>
      <c r="D5" s="41" t="s">
        <v>76</v>
      </c>
      <c r="E5" s="269" t="s">
        <v>77</v>
      </c>
      <c r="F5" s="132"/>
      <c r="G5" s="39" t="s">
        <v>74</v>
      </c>
      <c r="H5" s="40" t="s">
        <v>75</v>
      </c>
      <c r="I5" s="40" t="s">
        <v>76</v>
      </c>
      <c r="J5" s="40" t="s">
        <v>77</v>
      </c>
      <c r="K5" s="132"/>
      <c r="L5" s="39" t="s">
        <v>74</v>
      </c>
      <c r="M5" s="433" t="s">
        <v>75</v>
      </c>
      <c r="N5" s="132"/>
      <c r="O5" s="259" t="s">
        <v>202</v>
      </c>
      <c r="P5" s="433" t="s">
        <v>202</v>
      </c>
      <c r="Q5" s="259" t="s">
        <v>202</v>
      </c>
      <c r="R5" s="132"/>
      <c r="S5" s="43" t="s">
        <v>120</v>
      </c>
      <c r="T5" s="361" t="s">
        <v>120</v>
      </c>
    </row>
    <row r="6" spans="1:20" ht="15">
      <c r="A6" s="10" t="s">
        <v>0</v>
      </c>
      <c r="B6" s="122">
        <v>196.2</v>
      </c>
      <c r="C6" s="19">
        <v>197.9</v>
      </c>
      <c r="D6" s="20">
        <v>196</v>
      </c>
      <c r="E6" s="270">
        <v>203.2</v>
      </c>
      <c r="F6" s="133"/>
      <c r="G6" s="18">
        <v>208</v>
      </c>
      <c r="H6" s="19">
        <v>203.1</v>
      </c>
      <c r="I6" s="20">
        <v>213</v>
      </c>
      <c r="J6" s="174">
        <v>216.3</v>
      </c>
      <c r="K6" s="133"/>
      <c r="L6" s="260">
        <v>214.5</v>
      </c>
      <c r="M6" s="174">
        <v>220.6</v>
      </c>
      <c r="N6" s="133"/>
      <c r="O6" s="260">
        <v>394</v>
      </c>
      <c r="P6" s="174">
        <v>411.2</v>
      </c>
      <c r="Q6" s="260">
        <v>435.1</v>
      </c>
      <c r="R6" s="133"/>
      <c r="S6" s="157">
        <v>793.1</v>
      </c>
      <c r="T6" s="260">
        <v>840.5</v>
      </c>
    </row>
    <row r="7" spans="1:20" ht="15">
      <c r="A7" s="10" t="s">
        <v>1</v>
      </c>
      <c r="B7" s="122">
        <v>49.8</v>
      </c>
      <c r="C7" s="19">
        <v>56.3</v>
      </c>
      <c r="D7" s="20">
        <v>44.8</v>
      </c>
      <c r="E7" s="270">
        <v>66.099999999999994</v>
      </c>
      <c r="F7" s="133"/>
      <c r="G7" s="18">
        <v>74.5</v>
      </c>
      <c r="H7" s="19">
        <v>71.5</v>
      </c>
      <c r="I7" s="20">
        <v>66.599999999999994</v>
      </c>
      <c r="J7" s="174">
        <v>70.2</v>
      </c>
      <c r="K7" s="133"/>
      <c r="L7" s="260">
        <v>72.5</v>
      </c>
      <c r="M7" s="174">
        <v>70</v>
      </c>
      <c r="N7" s="133"/>
      <c r="O7" s="260">
        <v>106.1</v>
      </c>
      <c r="P7" s="174">
        <v>146</v>
      </c>
      <c r="Q7" s="260">
        <v>142.6</v>
      </c>
      <c r="R7" s="133"/>
      <c r="S7" s="157">
        <v>216.9</v>
      </c>
      <c r="T7" s="260">
        <v>282.8</v>
      </c>
    </row>
    <row r="8" spans="1:20" ht="15">
      <c r="A8" s="13" t="s">
        <v>2</v>
      </c>
      <c r="B8" s="123">
        <v>246</v>
      </c>
      <c r="C8" s="76">
        <v>254.2</v>
      </c>
      <c r="D8" s="77">
        <v>240.79999999999998</v>
      </c>
      <c r="E8" s="271">
        <v>269.3</v>
      </c>
      <c r="F8" s="134"/>
      <c r="G8" s="75">
        <v>282.5</v>
      </c>
      <c r="H8" s="76">
        <v>274.59999999999997</v>
      </c>
      <c r="I8" s="77">
        <v>279.60000000000002</v>
      </c>
      <c r="J8" s="175">
        <v>286.5</v>
      </c>
      <c r="K8" s="134"/>
      <c r="L8" s="261">
        <v>287.10000000000002</v>
      </c>
      <c r="M8" s="175">
        <v>290.59999999999997</v>
      </c>
      <c r="N8" s="134"/>
      <c r="O8" s="261">
        <v>500.1</v>
      </c>
      <c r="P8" s="175">
        <v>557.20000000000005</v>
      </c>
      <c r="Q8" s="261">
        <v>577.69999999999993</v>
      </c>
      <c r="R8" s="134"/>
      <c r="S8" s="158">
        <v>1010</v>
      </c>
      <c r="T8" s="261">
        <v>1123.3</v>
      </c>
    </row>
    <row r="9" spans="1:20" ht="21">
      <c r="A9" s="14" t="s">
        <v>9</v>
      </c>
      <c r="B9" s="122">
        <v>18.399999999999999</v>
      </c>
      <c r="C9" s="19">
        <v>1.3</v>
      </c>
      <c r="D9" s="20">
        <v>9.3000000000000007</v>
      </c>
      <c r="E9" s="270">
        <v>81.2</v>
      </c>
      <c r="F9" s="133"/>
      <c r="G9" s="18">
        <v>15.3</v>
      </c>
      <c r="H9" s="19">
        <v>9.8000000000000007</v>
      </c>
      <c r="I9" s="20">
        <v>18.899999999999999</v>
      </c>
      <c r="J9" s="174">
        <v>3.4</v>
      </c>
      <c r="K9" s="133"/>
      <c r="L9" s="260">
        <v>11.2</v>
      </c>
      <c r="M9" s="174">
        <v>22.4</v>
      </c>
      <c r="N9" s="133"/>
      <c r="O9" s="260">
        <v>19.7</v>
      </c>
      <c r="P9" s="174">
        <v>25.1</v>
      </c>
      <c r="Q9" s="260">
        <v>33.6</v>
      </c>
      <c r="R9" s="133"/>
      <c r="S9" s="157">
        <v>110.39999999999999</v>
      </c>
      <c r="T9" s="260">
        <v>47.4</v>
      </c>
    </row>
    <row r="10" spans="1:20" ht="15">
      <c r="A10" s="13" t="s">
        <v>3</v>
      </c>
      <c r="B10" s="123">
        <v>264.3</v>
      </c>
      <c r="C10" s="76">
        <v>255.5</v>
      </c>
      <c r="D10" s="77">
        <v>250.1</v>
      </c>
      <c r="E10" s="271">
        <v>350.6</v>
      </c>
      <c r="F10" s="134"/>
      <c r="G10" s="75">
        <v>297.89999999999998</v>
      </c>
      <c r="H10" s="76">
        <v>284.39999999999998</v>
      </c>
      <c r="I10" s="77">
        <v>298.5</v>
      </c>
      <c r="J10" s="175">
        <v>289.89999999999998</v>
      </c>
      <c r="K10" s="134"/>
      <c r="L10" s="261">
        <v>298.3</v>
      </c>
      <c r="M10" s="175">
        <v>313</v>
      </c>
      <c r="N10" s="134"/>
      <c r="O10" s="261">
        <v>519.79999999999995</v>
      </c>
      <c r="P10" s="175">
        <v>582.30000000000007</v>
      </c>
      <c r="Q10" s="261">
        <v>611.29999999999995</v>
      </c>
      <c r="R10" s="134"/>
      <c r="S10" s="158">
        <v>1120.4000000000001</v>
      </c>
      <c r="T10" s="261">
        <v>1170.7</v>
      </c>
    </row>
    <row r="11" spans="1:20" ht="15">
      <c r="A11" s="13" t="s">
        <v>4</v>
      </c>
      <c r="B11" s="123">
        <v>-107.4</v>
      </c>
      <c r="C11" s="76">
        <v>-110.5</v>
      </c>
      <c r="D11" s="77">
        <v>-103.1</v>
      </c>
      <c r="E11" s="271">
        <v>-207.5</v>
      </c>
      <c r="F11" s="134"/>
      <c r="G11" s="75">
        <v>-130</v>
      </c>
      <c r="H11" s="76">
        <v>-124.8</v>
      </c>
      <c r="I11" s="77">
        <v>-126.5</v>
      </c>
      <c r="J11" s="175">
        <v>-136.4</v>
      </c>
      <c r="K11" s="134"/>
      <c r="L11" s="261">
        <v>-126.4</v>
      </c>
      <c r="M11" s="175">
        <v>-136</v>
      </c>
      <c r="N11" s="134"/>
      <c r="O11" s="261">
        <v>-217.8</v>
      </c>
      <c r="P11" s="175">
        <v>-254.70000000000002</v>
      </c>
      <c r="Q11" s="261">
        <v>-262.29999999999995</v>
      </c>
      <c r="R11" s="134"/>
      <c r="S11" s="158">
        <v>-528.5</v>
      </c>
      <c r="T11" s="261">
        <v>-517.9</v>
      </c>
    </row>
    <row r="12" spans="1:20" ht="15">
      <c r="A12" s="10" t="s">
        <v>5</v>
      </c>
      <c r="B12" s="122">
        <v>-25.2</v>
      </c>
      <c r="C12" s="19">
        <v>-2.9</v>
      </c>
      <c r="D12" s="20">
        <v>-1.7</v>
      </c>
      <c r="E12" s="270">
        <v>-4</v>
      </c>
      <c r="F12" s="133"/>
      <c r="G12" s="18">
        <v>-36.700000000000003</v>
      </c>
      <c r="H12" s="19">
        <v>-2.8</v>
      </c>
      <c r="I12" s="20">
        <v>-2.2000000000000002</v>
      </c>
      <c r="J12" s="174">
        <v>1.5</v>
      </c>
      <c r="K12" s="133"/>
      <c r="L12" s="260">
        <v>-34.200000000000003</v>
      </c>
      <c r="M12" s="174">
        <v>-2.9</v>
      </c>
      <c r="N12" s="133"/>
      <c r="O12" s="260">
        <v>-28.1</v>
      </c>
      <c r="P12" s="174">
        <v>-39.4</v>
      </c>
      <c r="Q12" s="260">
        <v>-37.1</v>
      </c>
      <c r="R12" s="133"/>
      <c r="S12" s="157">
        <v>-33.799999999999997</v>
      </c>
      <c r="T12" s="260">
        <v>-40.1</v>
      </c>
    </row>
    <row r="13" spans="1:20" ht="15">
      <c r="A13" s="10" t="s">
        <v>10</v>
      </c>
      <c r="B13" s="122">
        <v>-11.1</v>
      </c>
      <c r="C13" s="19">
        <v>-15.600000000000001</v>
      </c>
      <c r="D13" s="20">
        <v>-17</v>
      </c>
      <c r="E13" s="270">
        <v>-18.2</v>
      </c>
      <c r="F13" s="133"/>
      <c r="G13" s="18">
        <v>-15.799999999999999</v>
      </c>
      <c r="H13" s="19">
        <v>-4.9000000000000004</v>
      </c>
      <c r="I13" s="20">
        <v>-11.2</v>
      </c>
      <c r="J13" s="174">
        <v>-13.200000000000001</v>
      </c>
      <c r="K13" s="133"/>
      <c r="L13" s="260">
        <v>-11.9</v>
      </c>
      <c r="M13" s="174">
        <v>-15.3</v>
      </c>
      <c r="N13" s="133"/>
      <c r="O13" s="260">
        <v>-26.7</v>
      </c>
      <c r="P13" s="174">
        <v>-20.7</v>
      </c>
      <c r="Q13" s="260">
        <v>-27.2</v>
      </c>
      <c r="R13" s="133"/>
      <c r="S13" s="157">
        <v>-61.800000000000004</v>
      </c>
      <c r="T13" s="260">
        <v>-45.1</v>
      </c>
    </row>
    <row r="14" spans="1:20" ht="15">
      <c r="A14" s="13" t="s">
        <v>6</v>
      </c>
      <c r="B14" s="123">
        <v>121.8</v>
      </c>
      <c r="C14" s="76">
        <v>127.1</v>
      </c>
      <c r="D14" s="77">
        <v>129.6</v>
      </c>
      <c r="E14" s="271">
        <v>121.8</v>
      </c>
      <c r="F14" s="134"/>
      <c r="G14" s="75">
        <v>116.5</v>
      </c>
      <c r="H14" s="76">
        <v>153</v>
      </c>
      <c r="I14" s="77">
        <v>160.4</v>
      </c>
      <c r="J14" s="175">
        <v>143</v>
      </c>
      <c r="K14" s="134"/>
      <c r="L14" s="261">
        <v>127</v>
      </c>
      <c r="M14" s="175">
        <v>160</v>
      </c>
      <c r="N14" s="134"/>
      <c r="O14" s="261">
        <v>249</v>
      </c>
      <c r="P14" s="175">
        <v>269.60000000000002</v>
      </c>
      <c r="Q14" s="261">
        <v>287.10000000000002</v>
      </c>
      <c r="R14" s="134"/>
      <c r="S14" s="158">
        <v>500.4</v>
      </c>
      <c r="T14" s="261">
        <v>572.70000000000005</v>
      </c>
    </row>
    <row r="15" spans="1:20" ht="15">
      <c r="A15" s="10" t="s">
        <v>7</v>
      </c>
      <c r="B15" s="122">
        <v>-26.3</v>
      </c>
      <c r="C15" s="19">
        <v>-20.399999999999999</v>
      </c>
      <c r="D15" s="20">
        <v>-30.8</v>
      </c>
      <c r="E15" s="270">
        <v>26.1</v>
      </c>
      <c r="F15" s="133"/>
      <c r="G15" s="18">
        <v>-29.9</v>
      </c>
      <c r="H15" s="19">
        <v>-36.5</v>
      </c>
      <c r="I15" s="20">
        <v>-35.5</v>
      </c>
      <c r="J15" s="174">
        <v>-34.4</v>
      </c>
      <c r="K15" s="133"/>
      <c r="L15" s="260">
        <v>-30.2</v>
      </c>
      <c r="M15" s="174">
        <v>-38.299999999999997</v>
      </c>
      <c r="N15" s="133"/>
      <c r="O15" s="260">
        <v>-46.7</v>
      </c>
      <c r="P15" s="174">
        <v>-66.399999999999991</v>
      </c>
      <c r="Q15" s="260">
        <v>-68.5</v>
      </c>
      <c r="R15" s="133"/>
      <c r="S15" s="157">
        <v>-51.199999999999996</v>
      </c>
      <c r="T15" s="260">
        <v>-136.19999999999999</v>
      </c>
    </row>
    <row r="16" spans="1:20" ht="15">
      <c r="A16" s="13" t="s">
        <v>8</v>
      </c>
      <c r="B16" s="123">
        <v>95.5</v>
      </c>
      <c r="C16" s="76">
        <v>106.89999999999999</v>
      </c>
      <c r="D16" s="77">
        <v>98.7</v>
      </c>
      <c r="E16" s="271">
        <v>147.9</v>
      </c>
      <c r="F16" s="134"/>
      <c r="G16" s="75">
        <v>86.6</v>
      </c>
      <c r="H16" s="76">
        <v>116.5</v>
      </c>
      <c r="I16" s="77">
        <v>124.8</v>
      </c>
      <c r="J16" s="175">
        <v>108.60000000000001</v>
      </c>
      <c r="K16" s="134"/>
      <c r="L16" s="261">
        <v>96.8</v>
      </c>
      <c r="M16" s="175">
        <v>121.7</v>
      </c>
      <c r="N16" s="134"/>
      <c r="O16" s="261">
        <v>202.29999999999998</v>
      </c>
      <c r="P16" s="175">
        <v>203.2</v>
      </c>
      <c r="Q16" s="261">
        <v>218.6</v>
      </c>
      <c r="R16" s="134"/>
      <c r="S16" s="158">
        <v>449.1</v>
      </c>
      <c r="T16" s="261">
        <v>436.5</v>
      </c>
    </row>
    <row r="17" spans="1:20" ht="15.75" thickBot="1">
      <c r="A17" s="4"/>
      <c r="B17" s="272"/>
      <c r="C17" s="272"/>
      <c r="D17" s="272"/>
      <c r="E17" s="262"/>
      <c r="F17" s="135"/>
      <c r="G17" s="118"/>
      <c r="H17" s="118"/>
      <c r="I17" s="118"/>
      <c r="J17" s="118"/>
      <c r="K17" s="135"/>
      <c r="L17" s="262"/>
      <c r="M17" s="272"/>
      <c r="N17" s="135"/>
      <c r="O17" s="262"/>
      <c r="P17" s="262"/>
      <c r="Q17" s="262"/>
      <c r="R17" s="135"/>
      <c r="S17" s="118"/>
      <c r="T17" s="262"/>
    </row>
    <row r="18" spans="1:20" ht="15.75" thickTop="1">
      <c r="A18" s="7" t="s">
        <v>11</v>
      </c>
      <c r="B18" s="513" t="s">
        <v>78</v>
      </c>
      <c r="C18" s="514"/>
      <c r="D18" s="514"/>
      <c r="E18" s="515"/>
      <c r="F18" s="131"/>
      <c r="G18" s="519" t="s">
        <v>79</v>
      </c>
      <c r="H18" s="520"/>
      <c r="I18" s="520"/>
      <c r="J18" s="520"/>
      <c r="K18" s="131"/>
      <c r="L18" s="517" t="s">
        <v>160</v>
      </c>
      <c r="M18" s="518"/>
      <c r="N18" s="131"/>
      <c r="O18" s="258" t="s">
        <v>78</v>
      </c>
      <c r="P18" s="258" t="s">
        <v>79</v>
      </c>
      <c r="Q18" s="258" t="s">
        <v>160</v>
      </c>
      <c r="R18" s="131"/>
      <c r="S18" s="127" t="s">
        <v>78</v>
      </c>
      <c r="T18" s="362" t="s">
        <v>79</v>
      </c>
    </row>
    <row r="19" spans="1:20" ht="15">
      <c r="A19" s="4"/>
      <c r="B19" s="42" t="s">
        <v>74</v>
      </c>
      <c r="C19" s="40" t="s">
        <v>75</v>
      </c>
      <c r="D19" s="41" t="s">
        <v>76</v>
      </c>
      <c r="E19" s="269" t="s">
        <v>77</v>
      </c>
      <c r="F19" s="132"/>
      <c r="G19" s="39" t="s">
        <v>74</v>
      </c>
      <c r="H19" s="40" t="s">
        <v>75</v>
      </c>
      <c r="I19" s="40" t="s">
        <v>76</v>
      </c>
      <c r="J19" s="40" t="s">
        <v>77</v>
      </c>
      <c r="K19" s="132"/>
      <c r="L19" s="39" t="s">
        <v>74</v>
      </c>
      <c r="M19" s="433" t="s">
        <v>75</v>
      </c>
      <c r="N19" s="132"/>
      <c r="O19" s="259" t="s">
        <v>202</v>
      </c>
      <c r="P19" s="433" t="s">
        <v>202</v>
      </c>
      <c r="Q19" s="259" t="s">
        <v>202</v>
      </c>
      <c r="R19" s="132"/>
      <c r="S19" s="43" t="s">
        <v>120</v>
      </c>
      <c r="T19" s="361" t="s">
        <v>120</v>
      </c>
    </row>
    <row r="20" spans="1:20" ht="15">
      <c r="A20" s="10" t="s">
        <v>178</v>
      </c>
      <c r="B20" s="124">
        <v>0.1211083634519054</v>
      </c>
      <c r="C20" s="79">
        <v>0.13113949672611289</v>
      </c>
      <c r="D20" s="80">
        <v>0.11803396316670653</v>
      </c>
      <c r="E20" s="273">
        <v>0.17037943696450428</v>
      </c>
      <c r="F20" s="136"/>
      <c r="G20" s="78">
        <v>9.9276348785555635E-2</v>
      </c>
      <c r="H20" s="79">
        <v>0.1313675189580808</v>
      </c>
      <c r="I20" s="80">
        <v>0.1383170319470228</v>
      </c>
      <c r="J20" s="176">
        <v>0.11813657501835687</v>
      </c>
      <c r="K20" s="136"/>
      <c r="L20" s="263">
        <v>0.10308564734698224</v>
      </c>
      <c r="M20" s="176">
        <v>0.12992940360054983</v>
      </c>
      <c r="N20" s="403"/>
      <c r="O20" s="263">
        <v>0.12586520663856526</v>
      </c>
      <c r="P20" s="176">
        <v>0.11571259769656764</v>
      </c>
      <c r="Q20" s="263">
        <v>0.11889804465475511</v>
      </c>
      <c r="R20" s="136"/>
      <c r="S20" s="159">
        <v>0.1343806104129264</v>
      </c>
      <c r="T20" s="263">
        <v>0.12192226582685084</v>
      </c>
    </row>
    <row r="21" spans="1:20" ht="15">
      <c r="A21" s="10" t="s">
        <v>162</v>
      </c>
      <c r="B21" s="124">
        <v>0.13734090745667649</v>
      </c>
      <c r="C21" s="79">
        <v>0.14829200624241373</v>
      </c>
      <c r="D21" s="80">
        <v>0.13332657920064842</v>
      </c>
      <c r="E21" s="273">
        <v>0.19495477088859961</v>
      </c>
      <c r="F21" s="136"/>
      <c r="G21" s="78">
        <v>0.11546474225429575</v>
      </c>
      <c r="H21" s="79">
        <v>0.15255679958095986</v>
      </c>
      <c r="I21" s="80">
        <v>0.16036493302065599</v>
      </c>
      <c r="J21" s="176">
        <v>0.13676720609533408</v>
      </c>
      <c r="K21" s="136"/>
      <c r="L21" s="263">
        <v>0.11972974226565036</v>
      </c>
      <c r="M21" s="176">
        <v>0.15250387681897212</v>
      </c>
      <c r="N21" s="403"/>
      <c r="O21" s="263">
        <v>0.14248987497798907</v>
      </c>
      <c r="P21" s="176">
        <v>0.13454503318931982</v>
      </c>
      <c r="Q21" s="263">
        <v>0.1376487626723758</v>
      </c>
      <c r="R21" s="136"/>
      <c r="S21" s="159">
        <v>0.15417625047203817</v>
      </c>
      <c r="T21" s="263">
        <v>0.14154384940901796</v>
      </c>
    </row>
    <row r="22" spans="1:20" ht="15">
      <c r="A22" s="10" t="s">
        <v>20</v>
      </c>
      <c r="B22" s="125">
        <v>2.2215365627892624E-2</v>
      </c>
      <c r="C22" s="83">
        <v>2.2216733837017409E-2</v>
      </c>
      <c r="D22" s="84">
        <v>2.2682559888901749E-2</v>
      </c>
      <c r="E22" s="274">
        <v>2.2491497892805655E-2</v>
      </c>
      <c r="F22" s="137"/>
      <c r="G22" s="82">
        <v>2.1505987814996807E-2</v>
      </c>
      <c r="H22" s="83">
        <v>2.1491836065226821E-2</v>
      </c>
      <c r="I22" s="84">
        <v>2.2844272844272845E-2</v>
      </c>
      <c r="J22" s="177">
        <v>2.2454122428429431E-2</v>
      </c>
      <c r="K22" s="137"/>
      <c r="L22" s="264">
        <v>2.2589052997393572E-2</v>
      </c>
      <c r="M22" s="177">
        <v>2.2984254327129701E-2</v>
      </c>
      <c r="N22" s="137"/>
      <c r="O22" s="264">
        <v>2.2210415501066123E-2</v>
      </c>
      <c r="P22" s="177">
        <v>2.1504223576985983E-2</v>
      </c>
      <c r="Q22" s="264">
        <v>2.2800000000000001E-2</v>
      </c>
      <c r="R22" s="137"/>
      <c r="S22" s="160">
        <v>2.2394497239160295E-2</v>
      </c>
      <c r="T22" s="264">
        <v>2.2072649348193744E-2</v>
      </c>
    </row>
    <row r="23" spans="1:20" ht="15">
      <c r="A23" s="10" t="s">
        <v>21</v>
      </c>
      <c r="B23" s="124">
        <v>0.40635641316685583</v>
      </c>
      <c r="C23" s="79">
        <v>0.43248532289628178</v>
      </c>
      <c r="D23" s="80">
        <v>0.41223510595761692</v>
      </c>
      <c r="E23" s="273">
        <v>0.59184255561893895</v>
      </c>
      <c r="F23" s="136"/>
      <c r="G23" s="78">
        <v>0.43638804968110106</v>
      </c>
      <c r="H23" s="79">
        <v>0.43881856540084391</v>
      </c>
      <c r="I23" s="80">
        <v>0.42378559463986598</v>
      </c>
      <c r="J23" s="176">
        <v>0.47050707140393244</v>
      </c>
      <c r="K23" s="136"/>
      <c r="L23" s="263">
        <v>0.42373449547435466</v>
      </c>
      <c r="M23" s="176">
        <v>0.43450479233226835</v>
      </c>
      <c r="N23" s="403"/>
      <c r="O23" s="263">
        <v>0.41900731050404005</v>
      </c>
      <c r="P23" s="176">
        <v>0.43740340030911901</v>
      </c>
      <c r="Q23" s="263">
        <v>0.4290855553737935</v>
      </c>
      <c r="R23" s="136"/>
      <c r="S23" s="159">
        <v>0.47170653338093532</v>
      </c>
      <c r="T23" s="263">
        <v>0.44238489792431873</v>
      </c>
    </row>
    <row r="24" spans="1:20" ht="15">
      <c r="A24" s="10" t="s">
        <v>161</v>
      </c>
      <c r="B24" s="125">
        <v>1.2568326119755766E-3</v>
      </c>
      <c r="C24" s="83">
        <v>1.7512938244440203E-3</v>
      </c>
      <c r="D24" s="84">
        <v>1.9673648883231109E-3</v>
      </c>
      <c r="E24" s="274">
        <v>2.0144943978792464E-3</v>
      </c>
      <c r="F24" s="137"/>
      <c r="G24" s="82">
        <v>1.6336279205622574E-3</v>
      </c>
      <c r="H24" s="83">
        <v>5.1851303160813111E-4</v>
      </c>
      <c r="I24" s="84">
        <v>1.2012012012012011E-3</v>
      </c>
      <c r="J24" s="177">
        <v>1.3702931856461788E-3</v>
      </c>
      <c r="K24" s="137"/>
      <c r="L24" s="264">
        <v>1.2531922175710187E-3</v>
      </c>
      <c r="M24" s="177">
        <v>1.5941028613104464E-3</v>
      </c>
      <c r="N24" s="137"/>
      <c r="O24" s="264">
        <v>1.5051220656813846E-3</v>
      </c>
      <c r="P24" s="177">
        <v>1.0825326557480784E-3</v>
      </c>
      <c r="Q24" s="264">
        <v>1.4348280777919473E-3</v>
      </c>
      <c r="R24" s="137"/>
      <c r="S24" s="160">
        <v>1.7450257588956075E-3</v>
      </c>
      <c r="T24" s="264">
        <v>1.1843860625860058E-3</v>
      </c>
    </row>
    <row r="25" spans="1:20" ht="15">
      <c r="A25" s="10" t="s">
        <v>110</v>
      </c>
      <c r="B25" s="126">
        <v>0.21592775041050905</v>
      </c>
      <c r="C25" s="99">
        <v>0.16050354051927615</v>
      </c>
      <c r="D25" s="100">
        <v>0.23765432098765435</v>
      </c>
      <c r="E25" s="275">
        <v>-0.2142857142857143</v>
      </c>
      <c r="F25" s="138"/>
      <c r="G25" s="98">
        <v>0.25665236051502144</v>
      </c>
      <c r="H25" s="99">
        <v>0.23856209150326799</v>
      </c>
      <c r="I25" s="100">
        <v>0.22132169576059849</v>
      </c>
      <c r="J25" s="178">
        <v>0.24055944055944056</v>
      </c>
      <c r="K25" s="138"/>
      <c r="L25" s="265">
        <v>0.23779527559055116</v>
      </c>
      <c r="M25" s="178">
        <v>0.23937499999999998</v>
      </c>
      <c r="N25" s="138"/>
      <c r="O25" s="265">
        <v>0.18755020080321286</v>
      </c>
      <c r="P25" s="178">
        <v>0.24629080118694358</v>
      </c>
      <c r="Q25" s="265">
        <v>0.23859282479972133</v>
      </c>
      <c r="R25" s="138"/>
      <c r="S25" s="161">
        <v>0.10231814548361311</v>
      </c>
      <c r="T25" s="265">
        <v>0.23782084861183861</v>
      </c>
    </row>
    <row r="26" spans="1:20" ht="15.75" thickBot="1">
      <c r="A26" s="4"/>
      <c r="B26" s="276"/>
      <c r="C26" s="276"/>
      <c r="D26" s="276"/>
      <c r="E26" s="266"/>
      <c r="F26" s="139"/>
      <c r="G26" s="119"/>
      <c r="H26" s="119"/>
      <c r="I26" s="119"/>
      <c r="J26" s="119"/>
      <c r="K26" s="139"/>
      <c r="L26" s="266"/>
      <c r="M26" s="276"/>
      <c r="N26" s="139"/>
      <c r="O26" s="266"/>
      <c r="P26" s="266"/>
      <c r="Q26" s="266"/>
      <c r="R26" s="139"/>
      <c r="S26" s="119"/>
      <c r="T26" s="119"/>
    </row>
    <row r="27" spans="1:20" ht="15.75" thickTop="1">
      <c r="A27" s="7" t="s">
        <v>12</v>
      </c>
      <c r="B27" s="513" t="s">
        <v>78</v>
      </c>
      <c r="C27" s="514"/>
      <c r="D27" s="514"/>
      <c r="E27" s="515"/>
      <c r="F27" s="131"/>
      <c r="G27" s="519" t="s">
        <v>79</v>
      </c>
      <c r="H27" s="520"/>
      <c r="I27" s="520"/>
      <c r="J27" s="520"/>
      <c r="K27" s="131"/>
      <c r="L27" s="513" t="s">
        <v>160</v>
      </c>
      <c r="M27" s="516"/>
      <c r="N27" s="131"/>
      <c r="R27" s="423"/>
    </row>
    <row r="28" spans="1:20" ht="15">
      <c r="A28" s="4"/>
      <c r="B28" s="42" t="s">
        <v>80</v>
      </c>
      <c r="C28" s="40" t="s">
        <v>81</v>
      </c>
      <c r="D28" s="43" t="s">
        <v>82</v>
      </c>
      <c r="E28" s="44" t="s">
        <v>83</v>
      </c>
      <c r="F28" s="132"/>
      <c r="G28" s="39" t="s">
        <v>80</v>
      </c>
      <c r="H28" s="40" t="s">
        <v>81</v>
      </c>
      <c r="I28" s="40" t="s">
        <v>82</v>
      </c>
      <c r="J28" s="40" t="s">
        <v>83</v>
      </c>
      <c r="K28" s="132"/>
      <c r="L28" s="39" t="s">
        <v>80</v>
      </c>
      <c r="M28" s="433" t="s">
        <v>81</v>
      </c>
      <c r="N28" s="132"/>
      <c r="R28" s="423"/>
    </row>
    <row r="29" spans="1:20" ht="15">
      <c r="A29" s="10" t="s">
        <v>16</v>
      </c>
      <c r="B29" s="129">
        <v>40544</v>
      </c>
      <c r="C29" s="50">
        <v>39717</v>
      </c>
      <c r="D29" s="49">
        <v>38354</v>
      </c>
      <c r="E29" s="51">
        <v>46056</v>
      </c>
      <c r="F29" s="140"/>
      <c r="G29" s="49">
        <v>44937</v>
      </c>
      <c r="H29" s="50">
        <v>44270</v>
      </c>
      <c r="I29" s="49">
        <v>44864</v>
      </c>
      <c r="J29" s="50">
        <v>44698</v>
      </c>
      <c r="K29" s="140"/>
      <c r="L29" s="267">
        <v>46588</v>
      </c>
      <c r="M29" s="386">
        <v>44463</v>
      </c>
      <c r="N29" s="451"/>
      <c r="R29" s="423"/>
    </row>
    <row r="30" spans="1:20" ht="15">
      <c r="A30" s="10" t="s">
        <v>109</v>
      </c>
      <c r="B30" s="129">
        <v>28183</v>
      </c>
      <c r="C30" s="50">
        <v>27991</v>
      </c>
      <c r="D30" s="49">
        <v>27513</v>
      </c>
      <c r="E30" s="51">
        <v>30793</v>
      </c>
      <c r="F30" s="140"/>
      <c r="G30" s="49">
        <v>30473</v>
      </c>
      <c r="H30" s="50">
        <v>30191</v>
      </c>
      <c r="I30" s="49">
        <v>30305</v>
      </c>
      <c r="J30" s="50">
        <v>30482</v>
      </c>
      <c r="K30" s="140"/>
      <c r="L30" s="267">
        <v>30197</v>
      </c>
      <c r="M30" s="386">
        <v>31062</v>
      </c>
      <c r="N30" s="451"/>
      <c r="R30" s="423"/>
    </row>
    <row r="31" spans="1:20" ht="15">
      <c r="A31" s="10" t="s">
        <v>18</v>
      </c>
      <c r="B31" s="129">
        <v>31654</v>
      </c>
      <c r="C31" s="50">
        <v>31356</v>
      </c>
      <c r="D31" s="49">
        <v>30399</v>
      </c>
      <c r="E31" s="51">
        <v>36611</v>
      </c>
      <c r="F31" s="140"/>
      <c r="G31" s="49">
        <v>35563</v>
      </c>
      <c r="H31" s="50">
        <v>34816</v>
      </c>
      <c r="I31" s="49">
        <v>35397</v>
      </c>
      <c r="J31" s="50">
        <v>34620</v>
      </c>
      <c r="K31" s="140"/>
      <c r="L31" s="267">
        <v>35282</v>
      </c>
      <c r="M31" s="386">
        <v>35286</v>
      </c>
      <c r="N31" s="451"/>
      <c r="R31" s="423"/>
    </row>
    <row r="32" spans="1:20" ht="15">
      <c r="A32" s="107" t="s">
        <v>182</v>
      </c>
      <c r="B32" s="129">
        <v>3201</v>
      </c>
      <c r="C32" s="50">
        <v>3321</v>
      </c>
      <c r="D32" s="49">
        <v>3368.6</v>
      </c>
      <c r="E32" s="51">
        <v>3575.9</v>
      </c>
      <c r="F32" s="140"/>
      <c r="G32" s="49">
        <v>3523</v>
      </c>
      <c r="H32" s="386">
        <v>3571</v>
      </c>
      <c r="I32" s="49">
        <v>3648</v>
      </c>
      <c r="J32" s="50">
        <v>3706.2</v>
      </c>
      <c r="K32" s="140"/>
      <c r="L32" s="267">
        <v>3806</v>
      </c>
      <c r="M32" s="386">
        <v>3688</v>
      </c>
      <c r="N32" s="451"/>
      <c r="O32" s="487"/>
      <c r="P32" s="487"/>
      <c r="Q32" s="487"/>
      <c r="R32" s="487"/>
      <c r="S32" s="487"/>
    </row>
    <row r="33" spans="1:20" ht="15">
      <c r="A33" s="107" t="s">
        <v>183</v>
      </c>
      <c r="B33" s="129">
        <v>2825.4</v>
      </c>
      <c r="C33" s="50">
        <v>2941.6</v>
      </c>
      <c r="D33" s="49">
        <v>2980.7</v>
      </c>
      <c r="E33" s="51">
        <v>3088.4</v>
      </c>
      <c r="F33" s="140"/>
      <c r="G33" s="49">
        <v>3034.1</v>
      </c>
      <c r="H33" s="50">
        <v>3075.1</v>
      </c>
      <c r="I33" s="49">
        <v>3150.7</v>
      </c>
      <c r="J33" s="50">
        <v>3201.7</v>
      </c>
      <c r="K33" s="140"/>
      <c r="L33" s="267">
        <v>3266.2</v>
      </c>
      <c r="M33" s="386">
        <v>3117.9</v>
      </c>
      <c r="N33" s="451"/>
      <c r="O33" s="487"/>
      <c r="P33" s="487"/>
      <c r="Q33" s="487"/>
      <c r="R33" s="487"/>
      <c r="S33" s="487"/>
    </row>
    <row r="34" spans="1:20" ht="15">
      <c r="A34" s="10" t="s">
        <v>89</v>
      </c>
      <c r="B34" s="129">
        <v>2671.5</v>
      </c>
      <c r="C34" s="50">
        <v>2763.4</v>
      </c>
      <c r="D34" s="49">
        <v>2879.9</v>
      </c>
      <c r="E34" s="51">
        <v>2891.3</v>
      </c>
      <c r="F34" s="140"/>
      <c r="G34" s="49">
        <v>2956.6</v>
      </c>
      <c r="H34" s="50">
        <v>3060.5</v>
      </c>
      <c r="I34" s="49">
        <v>3093.1</v>
      </c>
      <c r="J34" s="50">
        <v>2969.5</v>
      </c>
      <c r="K34" s="140"/>
      <c r="L34" s="267">
        <v>3043</v>
      </c>
      <c r="M34" s="386">
        <v>3132</v>
      </c>
      <c r="N34" s="451"/>
      <c r="O34" s="487"/>
      <c r="P34" s="487"/>
      <c r="Q34" s="487"/>
      <c r="R34" s="487"/>
      <c r="S34" s="487"/>
    </row>
    <row r="35" spans="1:20" s="393" customFormat="1" ht="15">
      <c r="A35" s="383" t="s">
        <v>186</v>
      </c>
      <c r="B35" s="389">
        <v>3156.3</v>
      </c>
      <c r="C35" s="386">
        <v>3248.3</v>
      </c>
      <c r="D35" s="385">
        <v>3369</v>
      </c>
      <c r="E35" s="387">
        <v>3257.6</v>
      </c>
      <c r="F35" s="390"/>
      <c r="G35" s="437">
        <v>3288.7</v>
      </c>
      <c r="H35" s="386">
        <v>3462.4</v>
      </c>
      <c r="I35" s="437">
        <v>3490</v>
      </c>
      <c r="J35" s="386">
        <v>3343</v>
      </c>
      <c r="K35" s="390"/>
      <c r="L35" s="385">
        <v>3823</v>
      </c>
      <c r="M35" s="386">
        <v>3915</v>
      </c>
      <c r="N35" s="451"/>
      <c r="O35" s="429"/>
      <c r="P35" s="429"/>
      <c r="Q35" s="429"/>
      <c r="R35" s="429"/>
    </row>
    <row r="36" spans="1:20" s="393" customFormat="1" ht="15">
      <c r="A36" s="380" t="s">
        <v>187</v>
      </c>
      <c r="B36" s="389">
        <v>17345.278646670013</v>
      </c>
      <c r="C36" s="386">
        <v>16417.082348829979</v>
      </c>
      <c r="D36" s="385">
        <v>16185.383608989991</v>
      </c>
      <c r="E36" s="387">
        <v>19736.493999999999</v>
      </c>
      <c r="F36" s="390"/>
      <c r="G36" s="385">
        <v>19493.257003150011</v>
      </c>
      <c r="H36" s="386">
        <v>18420.615855149994</v>
      </c>
      <c r="I36" s="385">
        <v>18527.632249150018</v>
      </c>
      <c r="J36" s="386">
        <v>18593.441458999991</v>
      </c>
      <c r="K36" s="390"/>
      <c r="L36" s="385">
        <v>18560.094783000008</v>
      </c>
      <c r="M36" s="386">
        <v>18795.794383090004</v>
      </c>
      <c r="N36" s="451"/>
      <c r="O36" s="429"/>
      <c r="P36" s="429"/>
      <c r="Q36" s="429"/>
      <c r="R36" s="429"/>
    </row>
    <row r="37" spans="1:20" s="393" customFormat="1" ht="15">
      <c r="A37" s="380" t="s">
        <v>188</v>
      </c>
      <c r="B37" s="389">
        <v>39.970999999999997</v>
      </c>
      <c r="C37" s="386">
        <v>45.194000000000003</v>
      </c>
      <c r="D37" s="385">
        <v>50.22</v>
      </c>
      <c r="E37" s="387">
        <v>52.207999999999998</v>
      </c>
      <c r="F37" s="390"/>
      <c r="G37" s="385">
        <v>47.511000000000003</v>
      </c>
      <c r="H37" s="386">
        <v>52</v>
      </c>
      <c r="I37" s="385">
        <v>50.728639000000001</v>
      </c>
      <c r="J37" s="386">
        <v>51.255980000000001</v>
      </c>
      <c r="K37" s="390"/>
      <c r="L37" s="385">
        <v>48.136237999999999</v>
      </c>
      <c r="M37" s="386">
        <v>53.114600000000003</v>
      </c>
      <c r="N37" s="451"/>
      <c r="O37" s="429"/>
      <c r="P37" s="429"/>
      <c r="Q37" s="429"/>
      <c r="R37" s="429"/>
    </row>
    <row r="38" spans="1:20" s="393" customFormat="1" ht="15">
      <c r="A38" s="380" t="s">
        <v>189</v>
      </c>
      <c r="B38" s="389">
        <v>1580.49200157</v>
      </c>
      <c r="C38" s="386">
        <v>1580.4920015700002</v>
      </c>
      <c r="D38" s="385">
        <v>1580.4920015700002</v>
      </c>
      <c r="E38" s="387">
        <v>1704.9870017200001</v>
      </c>
      <c r="F38" s="390"/>
      <c r="G38" s="385">
        <v>1715.9999985999998</v>
      </c>
      <c r="H38" s="386">
        <v>1715.7609986000002</v>
      </c>
      <c r="I38" s="385">
        <v>1726.30342159</v>
      </c>
      <c r="J38" s="386">
        <v>1820.5462875000001</v>
      </c>
      <c r="K38" s="390"/>
      <c r="L38" s="385">
        <v>1849.3014776299999</v>
      </c>
      <c r="M38" s="386">
        <v>1877.74985462</v>
      </c>
      <c r="N38" s="451"/>
      <c r="O38" s="429"/>
      <c r="P38" s="429"/>
      <c r="Q38" s="429"/>
      <c r="R38" s="429"/>
    </row>
    <row r="39" spans="1:20" s="393" customFormat="1" ht="15">
      <c r="A39" s="384" t="s">
        <v>190</v>
      </c>
      <c r="B39" s="391">
        <v>18966</v>
      </c>
      <c r="C39" s="394">
        <v>18043</v>
      </c>
      <c r="D39" s="388">
        <v>17816</v>
      </c>
      <c r="E39" s="395">
        <v>21494</v>
      </c>
      <c r="F39" s="392"/>
      <c r="G39" s="388">
        <v>21257</v>
      </c>
      <c r="H39" s="394">
        <v>20188</v>
      </c>
      <c r="I39" s="388">
        <v>20305</v>
      </c>
      <c r="J39" s="394">
        <v>20465</v>
      </c>
      <c r="K39" s="392"/>
      <c r="L39" s="388">
        <v>20458</v>
      </c>
      <c r="M39" s="394">
        <v>20727</v>
      </c>
      <c r="N39" s="392"/>
      <c r="O39" s="379"/>
      <c r="P39" s="379"/>
      <c r="Q39" s="379"/>
      <c r="R39" s="379"/>
      <c r="S39" s="379"/>
      <c r="T39" s="379"/>
    </row>
    <row r="40" spans="1:20" ht="17.25" thickBot="1">
      <c r="B40" s="276"/>
      <c r="C40" s="276"/>
      <c r="D40" s="276"/>
      <c r="E40" s="266"/>
      <c r="F40" s="139"/>
      <c r="G40" s="119"/>
      <c r="H40" s="119"/>
      <c r="I40" s="119"/>
      <c r="J40" s="119"/>
      <c r="K40" s="139"/>
      <c r="L40" s="266"/>
      <c r="M40" s="276"/>
      <c r="N40" s="139"/>
      <c r="O40" s="119"/>
      <c r="P40" s="119"/>
      <c r="Q40" s="119"/>
      <c r="R40" s="119"/>
      <c r="S40" s="119"/>
      <c r="T40" s="119"/>
    </row>
    <row r="41" spans="1:20" ht="17.25" thickTop="1">
      <c r="A41" s="2" t="s">
        <v>15</v>
      </c>
      <c r="B41" s="513" t="s">
        <v>78</v>
      </c>
      <c r="C41" s="514"/>
      <c r="D41" s="514"/>
      <c r="E41" s="515"/>
      <c r="F41" s="131"/>
      <c r="G41" s="519" t="s">
        <v>79</v>
      </c>
      <c r="H41" s="520"/>
      <c r="I41" s="520"/>
      <c r="J41" s="520"/>
      <c r="K41" s="131"/>
      <c r="L41" s="513" t="s">
        <v>160</v>
      </c>
      <c r="M41" s="516"/>
      <c r="N41" s="131"/>
      <c r="R41" s="423"/>
    </row>
    <row r="42" spans="1:20">
      <c r="B42" s="42" t="s">
        <v>74</v>
      </c>
      <c r="C42" s="40" t="s">
        <v>75</v>
      </c>
      <c r="D42" s="41" t="s">
        <v>76</v>
      </c>
      <c r="E42" s="269" t="s">
        <v>77</v>
      </c>
      <c r="F42" s="132"/>
      <c r="G42" s="39" t="s">
        <v>74</v>
      </c>
      <c r="H42" s="40" t="s">
        <v>75</v>
      </c>
      <c r="I42" s="40" t="s">
        <v>76</v>
      </c>
      <c r="J42" s="40" t="s">
        <v>77</v>
      </c>
      <c r="K42" s="132"/>
      <c r="L42" s="39" t="s">
        <v>74</v>
      </c>
      <c r="M42" s="433" t="str">
        <f>H42</f>
        <v>Q2</v>
      </c>
      <c r="N42" s="132"/>
      <c r="R42" s="423"/>
    </row>
    <row r="43" spans="1:20" ht="15">
      <c r="A43" s="10" t="s">
        <v>26</v>
      </c>
      <c r="B43" s="124">
        <v>0.14085732363176209</v>
      </c>
      <c r="C43" s="79">
        <v>0.15315634872249625</v>
      </c>
      <c r="D43" s="80">
        <v>0.16164683430624158</v>
      </c>
      <c r="E43" s="273">
        <v>0.13451660928631246</v>
      </c>
      <c r="F43" s="136"/>
      <c r="G43" s="78">
        <v>0.13908830032459896</v>
      </c>
      <c r="H43" s="79">
        <v>0.15159996037249851</v>
      </c>
      <c r="I43" s="78">
        <v>0.15233193794631864</v>
      </c>
      <c r="J43" s="179">
        <v>0.14510139262154897</v>
      </c>
      <c r="K43" s="136"/>
      <c r="L43" s="263">
        <v>0.14874376771922965</v>
      </c>
      <c r="M43" s="404">
        <v>0.15110725141120279</v>
      </c>
      <c r="N43" s="403"/>
      <c r="R43" s="423"/>
    </row>
    <row r="44" spans="1:20" s="382" customFormat="1" ht="15">
      <c r="A44" s="397" t="s">
        <v>191</v>
      </c>
      <c r="B44" s="402">
        <v>0.16641885479278709</v>
      </c>
      <c r="C44" s="399">
        <v>0.18003103696724493</v>
      </c>
      <c r="D44" s="400">
        <v>0.18909968567579705</v>
      </c>
      <c r="E44" s="401">
        <v>0.15155857448590304</v>
      </c>
      <c r="F44" s="403"/>
      <c r="G44" s="398">
        <v>0.15471138918944347</v>
      </c>
      <c r="H44" s="399">
        <v>0.1715078264315435</v>
      </c>
      <c r="I44" s="398">
        <v>0.17184437330706723</v>
      </c>
      <c r="J44" s="404">
        <v>0.16335206450036649</v>
      </c>
      <c r="K44" s="403"/>
      <c r="L44" s="398">
        <v>0.18687066184377749</v>
      </c>
      <c r="M44" s="404">
        <v>0.18888406426400348</v>
      </c>
      <c r="N44" s="403"/>
      <c r="O44" s="423"/>
      <c r="P44" s="423"/>
      <c r="Q44" s="423"/>
      <c r="R44" s="423"/>
    </row>
    <row r="45" spans="1:20" ht="15">
      <c r="A45" s="10" t="s">
        <v>23</v>
      </c>
      <c r="B45" s="124">
        <v>6.6165783862213084E-2</v>
      </c>
      <c r="C45" s="79">
        <v>7.0355297173722769E-2</v>
      </c>
      <c r="D45" s="80">
        <v>7.5359444719881014E-2</v>
      </c>
      <c r="E45" s="273">
        <v>6.2230288661046393E-2</v>
      </c>
      <c r="F45" s="136"/>
      <c r="G45" s="78">
        <v>6.4784489476661572E-2</v>
      </c>
      <c r="H45" s="79">
        <v>7.4660767141269319E-2</v>
      </c>
      <c r="I45" s="78">
        <v>7.3978204598351208E-2</v>
      </c>
      <c r="J45" s="179">
        <v>7.1420077960275469E-2</v>
      </c>
      <c r="K45" s="136"/>
      <c r="L45" s="263">
        <v>6.9588173178458293E-2</v>
      </c>
      <c r="M45" s="404">
        <v>7.3751026477572854E-2</v>
      </c>
      <c r="N45" s="403"/>
      <c r="R45" s="423"/>
    </row>
    <row r="46" spans="1:20" ht="15">
      <c r="A46" s="10" t="s">
        <v>24</v>
      </c>
      <c r="B46" s="208">
        <v>1.8496539178459199</v>
      </c>
      <c r="C46" s="205">
        <v>1.4602311055002488</v>
      </c>
      <c r="D46" s="206">
        <v>1.2663008392511297</v>
      </c>
      <c r="E46" s="277">
        <v>1.5048999999999999</v>
      </c>
      <c r="F46" s="207"/>
      <c r="G46" s="204">
        <v>1.6220000000000001</v>
      </c>
      <c r="H46" s="205">
        <v>1.8424700000000001</v>
      </c>
      <c r="I46" s="204">
        <v>1.5595878136200716</v>
      </c>
      <c r="J46" s="209">
        <v>1.79</v>
      </c>
      <c r="K46" s="207"/>
      <c r="L46" s="268">
        <v>2.0851999999999999</v>
      </c>
      <c r="M46" s="209">
        <v>1.4797</v>
      </c>
      <c r="N46" s="403"/>
      <c r="R46" s="423"/>
    </row>
    <row r="47" spans="1:20" ht="15">
      <c r="A47" s="10" t="s">
        <v>25</v>
      </c>
      <c r="B47" s="124">
        <v>1.8139612798238686E-2</v>
      </c>
      <c r="C47" s="79">
        <v>1.9280582571721813E-2</v>
      </c>
      <c r="D47" s="80">
        <v>2.0346550980541389E-2</v>
      </c>
      <c r="E47" s="273">
        <v>1.8190474301243775E-2</v>
      </c>
      <c r="F47" s="136"/>
      <c r="G47" s="78">
        <v>1.7557651991614256E-2</v>
      </c>
      <c r="H47" s="79">
        <v>1.7592592592592594E-2</v>
      </c>
      <c r="I47" s="78">
        <v>1.7232344405030634E-2</v>
      </c>
      <c r="J47" s="179">
        <v>1.6921673928462864E-2</v>
      </c>
      <c r="K47" s="136"/>
      <c r="L47" s="263">
        <v>1.7560242798270367E-2</v>
      </c>
      <c r="M47" s="404">
        <v>1.7734826066262442E-2</v>
      </c>
      <c r="N47" s="403"/>
      <c r="R47" s="423"/>
    </row>
    <row r="49" spans="1:17">
      <c r="A49" s="222"/>
      <c r="B49" s="237"/>
      <c r="C49" s="237"/>
      <c r="D49" s="237"/>
      <c r="E49" s="237"/>
      <c r="G49" s="237"/>
      <c r="H49" s="237"/>
      <c r="I49" s="237"/>
      <c r="J49" s="237"/>
      <c r="K49" s="237"/>
      <c r="L49" s="237"/>
      <c r="M49" s="237"/>
      <c r="O49" s="237"/>
      <c r="P49" s="237"/>
      <c r="Q49" s="237"/>
    </row>
    <row r="50" spans="1:17">
      <c r="A50" s="4"/>
      <c r="B50" s="237"/>
      <c r="C50" s="237"/>
      <c r="D50" s="237"/>
      <c r="E50" s="237"/>
      <c r="G50" s="237"/>
      <c r="H50" s="237"/>
      <c r="I50" s="237"/>
      <c r="J50" s="237"/>
      <c r="K50" s="237"/>
      <c r="L50" s="237"/>
      <c r="M50" s="237"/>
      <c r="O50" s="237"/>
      <c r="P50" s="237"/>
      <c r="Q50" s="237"/>
    </row>
  </sheetData>
  <mergeCells count="12">
    <mergeCell ref="B27:E27"/>
    <mergeCell ref="B41:E41"/>
    <mergeCell ref="B4:E4"/>
    <mergeCell ref="B18:E18"/>
    <mergeCell ref="L41:M41"/>
    <mergeCell ref="L4:M4"/>
    <mergeCell ref="L18:M18"/>
    <mergeCell ref="L27:M27"/>
    <mergeCell ref="G4:J4"/>
    <mergeCell ref="G18:J18"/>
    <mergeCell ref="G27:J27"/>
    <mergeCell ref="G41:J41"/>
  </mergeCells>
  <conditionalFormatting sqref="C21:C24 H21:H24 E21:F24 R21:R24 K21:K24">
    <cfRule type="containsErrors" dxfId="1043" priority="193">
      <formula>ISERROR(C21)</formula>
    </cfRule>
  </conditionalFormatting>
  <conditionalFormatting sqref="C5">
    <cfRule type="containsErrors" dxfId="1042" priority="191">
      <formula>ISERROR(C5)</formula>
    </cfRule>
  </conditionalFormatting>
  <conditionalFormatting sqref="E5">
    <cfRule type="containsErrors" dxfId="1041" priority="190">
      <formula>ISERROR(E5)</formula>
    </cfRule>
  </conditionalFormatting>
  <conditionalFormatting sqref="C19">
    <cfRule type="containsErrors" dxfId="1040" priority="183">
      <formula>ISERROR(C19)</formula>
    </cfRule>
  </conditionalFormatting>
  <conditionalFormatting sqref="E19">
    <cfRule type="containsErrors" dxfId="1039" priority="182">
      <formula>ISERROR(E19)</formula>
    </cfRule>
  </conditionalFormatting>
  <conditionalFormatting sqref="C28">
    <cfRule type="containsErrors" dxfId="1038" priority="175">
      <formula>ISERROR(C28)</formula>
    </cfRule>
  </conditionalFormatting>
  <conditionalFormatting sqref="E28">
    <cfRule type="containsErrors" dxfId="1037" priority="174">
      <formula>ISERROR(E28)</formula>
    </cfRule>
  </conditionalFormatting>
  <conditionalFormatting sqref="E42">
    <cfRule type="containsErrors" dxfId="1036" priority="154">
      <formula>ISERROR(E42)</formula>
    </cfRule>
  </conditionalFormatting>
  <conditionalFormatting sqref="C42">
    <cfRule type="containsErrors" dxfId="1035" priority="155">
      <formula>ISERROR(C42)</formula>
    </cfRule>
  </conditionalFormatting>
  <conditionalFormatting sqref="E43:E44 C43:C44">
    <cfRule type="containsErrors" dxfId="1034" priority="126">
      <formula>ISERROR(C43)</formula>
    </cfRule>
  </conditionalFormatting>
  <conditionalFormatting sqref="E46 C46">
    <cfRule type="containsErrors" dxfId="1033" priority="122">
      <formula>ISERROR(C46)</formula>
    </cfRule>
  </conditionalFormatting>
  <conditionalFormatting sqref="E20 C20">
    <cfRule type="containsErrors" dxfId="1032" priority="132">
      <formula>ISERROR(C20)</formula>
    </cfRule>
  </conditionalFormatting>
  <conditionalFormatting sqref="E25 C25">
    <cfRule type="containsErrors" dxfId="1031" priority="128">
      <formula>ISERROR(C25)</formula>
    </cfRule>
  </conditionalFormatting>
  <conditionalFormatting sqref="E45 C45">
    <cfRule type="containsErrors" dxfId="1030" priority="124">
      <formula>ISERROR(C45)</formula>
    </cfRule>
  </conditionalFormatting>
  <conditionalFormatting sqref="E47 C47">
    <cfRule type="containsErrors" dxfId="1029" priority="120">
      <formula>ISERROR(C47)</formula>
    </cfRule>
  </conditionalFormatting>
  <conditionalFormatting sqref="E6:E16 C6:C16">
    <cfRule type="containsErrors" dxfId="1028" priority="119">
      <formula>ISERROR(C6)</formula>
    </cfRule>
  </conditionalFormatting>
  <conditionalFormatting sqref="H5">
    <cfRule type="containsErrors" dxfId="1027" priority="118">
      <formula>ISERROR(H5)</formula>
    </cfRule>
  </conditionalFormatting>
  <conditionalFormatting sqref="H6:H16">
    <cfRule type="containsErrors" dxfId="1026" priority="117">
      <formula>ISERROR(H6)</formula>
    </cfRule>
  </conditionalFormatting>
  <conditionalFormatting sqref="H20">
    <cfRule type="containsErrors" dxfId="1025" priority="115">
      <formula>ISERROR(H20)</formula>
    </cfRule>
  </conditionalFormatting>
  <conditionalFormatting sqref="H25">
    <cfRule type="containsErrors" dxfId="1024" priority="113">
      <formula>ISERROR(H25)</formula>
    </cfRule>
  </conditionalFormatting>
  <conditionalFormatting sqref="H47">
    <cfRule type="containsErrors" dxfId="1023" priority="104">
      <formula>ISERROR(H47)</formula>
    </cfRule>
  </conditionalFormatting>
  <conditionalFormatting sqref="H28">
    <cfRule type="containsErrors" dxfId="1022" priority="101">
      <formula>ISERROR(H28)</formula>
    </cfRule>
  </conditionalFormatting>
  <conditionalFormatting sqref="H45">
    <cfRule type="containsErrors" dxfId="1021" priority="106">
      <formula>ISERROR(H45)</formula>
    </cfRule>
  </conditionalFormatting>
  <conditionalFormatting sqref="H43:H44">
    <cfRule type="containsErrors" dxfId="1020" priority="107">
      <formula>ISERROR(H43)</formula>
    </cfRule>
  </conditionalFormatting>
  <conditionalFormatting sqref="H46">
    <cfRule type="containsErrors" dxfId="1019" priority="105">
      <formula>ISERROR(H46)</formula>
    </cfRule>
  </conditionalFormatting>
  <conditionalFormatting sqref="F5">
    <cfRule type="containsErrors" dxfId="1018" priority="88">
      <formula>ISERROR(F5)</formula>
    </cfRule>
  </conditionalFormatting>
  <conditionalFormatting sqref="F19">
    <cfRule type="containsErrors" dxfId="1017" priority="87">
      <formula>ISERROR(F19)</formula>
    </cfRule>
  </conditionalFormatting>
  <conditionalFormatting sqref="F28">
    <cfRule type="containsErrors" dxfId="1016" priority="86">
      <formula>ISERROR(F28)</formula>
    </cfRule>
  </conditionalFormatting>
  <conditionalFormatting sqref="F42">
    <cfRule type="containsErrors" dxfId="1015" priority="85">
      <formula>ISERROR(F42)</formula>
    </cfRule>
  </conditionalFormatting>
  <conditionalFormatting sqref="F20">
    <cfRule type="containsErrors" dxfId="1014" priority="84">
      <formula>ISERROR(F20)</formula>
    </cfRule>
  </conditionalFormatting>
  <conditionalFormatting sqref="F25">
    <cfRule type="containsErrors" dxfId="1013" priority="82">
      <formula>ISERROR(F25)</formula>
    </cfRule>
  </conditionalFormatting>
  <conditionalFormatting sqref="F45">
    <cfRule type="containsErrors" dxfId="1012" priority="80">
      <formula>ISERROR(F45)</formula>
    </cfRule>
  </conditionalFormatting>
  <conditionalFormatting sqref="F47">
    <cfRule type="containsErrors" dxfId="1011" priority="78">
      <formula>ISERROR(F47)</formula>
    </cfRule>
  </conditionalFormatting>
  <conditionalFormatting sqref="F43:F44">
    <cfRule type="containsErrors" dxfId="1010" priority="81">
      <formula>ISERROR(F43)</formula>
    </cfRule>
  </conditionalFormatting>
  <conditionalFormatting sqref="F46">
    <cfRule type="containsErrors" dxfId="1009" priority="79">
      <formula>ISERROR(F46)</formula>
    </cfRule>
  </conditionalFormatting>
  <conditionalFormatting sqref="F6:F16">
    <cfRule type="containsErrors" dxfId="1008" priority="77">
      <formula>ISERROR(F6)</formula>
    </cfRule>
  </conditionalFormatting>
  <conditionalFormatting sqref="R5">
    <cfRule type="containsErrors" dxfId="1007" priority="76">
      <formula>ISERROR(R5)</formula>
    </cfRule>
  </conditionalFormatting>
  <conditionalFormatting sqref="R19">
    <cfRule type="containsErrors" dxfId="1006" priority="75">
      <formula>ISERROR(R19)</formula>
    </cfRule>
  </conditionalFormatting>
  <conditionalFormatting sqref="R25">
    <cfRule type="containsErrors" dxfId="1005" priority="70">
      <formula>ISERROR(R25)</formula>
    </cfRule>
  </conditionalFormatting>
  <conditionalFormatting sqref="R20">
    <cfRule type="containsErrors" dxfId="1004" priority="72">
      <formula>ISERROR(R20)</formula>
    </cfRule>
  </conditionalFormatting>
  <conditionalFormatting sqref="R6:R16">
    <cfRule type="containsErrors" dxfId="1003" priority="65">
      <formula>ISERROR(R6)</formula>
    </cfRule>
  </conditionalFormatting>
  <conditionalFormatting sqref="I5">
    <cfRule type="containsErrors" dxfId="1002" priority="52">
      <formula>ISERROR(I5)</formula>
    </cfRule>
  </conditionalFormatting>
  <conditionalFormatting sqref="H42">
    <cfRule type="containsErrors" dxfId="1001" priority="38">
      <formula>ISERROR(H42)</formula>
    </cfRule>
  </conditionalFormatting>
  <conditionalFormatting sqref="I28">
    <cfRule type="containsErrors" dxfId="1000" priority="41">
      <formula>ISERROR(I28)</formula>
    </cfRule>
  </conditionalFormatting>
  <conditionalFormatting sqref="H19">
    <cfRule type="containsErrors" dxfId="999" priority="40">
      <formula>ISERROR(H19)</formula>
    </cfRule>
  </conditionalFormatting>
  <conditionalFormatting sqref="I19">
    <cfRule type="containsErrors" dxfId="998" priority="39">
      <formula>ISERROR(I19)</formula>
    </cfRule>
  </conditionalFormatting>
  <conditionalFormatting sqref="I42">
    <cfRule type="containsErrors" dxfId="997" priority="37">
      <formula>ISERROR(I42)</formula>
    </cfRule>
  </conditionalFormatting>
  <conditionalFormatting sqref="J5">
    <cfRule type="containsErrors" dxfId="996" priority="36">
      <formula>ISERROR(J5)</formula>
    </cfRule>
  </conditionalFormatting>
  <conditionalFormatting sqref="J28">
    <cfRule type="containsErrors" dxfId="995" priority="35">
      <formula>ISERROR(J28)</formula>
    </cfRule>
  </conditionalFormatting>
  <conditionalFormatting sqref="J19">
    <cfRule type="containsErrors" dxfId="994" priority="34">
      <formula>ISERROR(J19)</formula>
    </cfRule>
  </conditionalFormatting>
  <conditionalFormatting sqref="J42">
    <cfRule type="containsErrors" dxfId="993" priority="33">
      <formula>ISERROR(J42)</formula>
    </cfRule>
  </conditionalFormatting>
  <conditionalFormatting sqref="K5">
    <cfRule type="containsErrors" dxfId="992" priority="32">
      <formula>ISERROR(K5)</formula>
    </cfRule>
  </conditionalFormatting>
  <conditionalFormatting sqref="K19">
    <cfRule type="containsErrors" dxfId="991" priority="31">
      <formula>ISERROR(K19)</formula>
    </cfRule>
  </conditionalFormatting>
  <conditionalFormatting sqref="K28">
    <cfRule type="containsErrors" dxfId="990" priority="30">
      <formula>ISERROR(K28)</formula>
    </cfRule>
  </conditionalFormatting>
  <conditionalFormatting sqref="K42">
    <cfRule type="containsErrors" dxfId="989" priority="29">
      <formula>ISERROR(K42)</formula>
    </cfRule>
  </conditionalFormatting>
  <conditionalFormatting sqref="K20">
    <cfRule type="containsErrors" dxfId="988" priority="28">
      <formula>ISERROR(K20)</formula>
    </cfRule>
  </conditionalFormatting>
  <conditionalFormatting sqref="K25">
    <cfRule type="containsErrors" dxfId="987" priority="26">
      <formula>ISERROR(K25)</formula>
    </cfRule>
  </conditionalFormatting>
  <conditionalFormatting sqref="K45">
    <cfRule type="containsErrors" dxfId="986" priority="24">
      <formula>ISERROR(K45)</formula>
    </cfRule>
  </conditionalFormatting>
  <conditionalFormatting sqref="K47">
    <cfRule type="containsErrors" dxfId="985" priority="22">
      <formula>ISERROR(K47)</formula>
    </cfRule>
  </conditionalFormatting>
  <conditionalFormatting sqref="K43:K44">
    <cfRule type="containsErrors" dxfId="984" priority="25">
      <formula>ISERROR(K43)</formula>
    </cfRule>
  </conditionalFormatting>
  <conditionalFormatting sqref="K46">
    <cfRule type="containsErrors" dxfId="983" priority="23">
      <formula>ISERROR(K46)</formula>
    </cfRule>
  </conditionalFormatting>
  <conditionalFormatting sqref="K6:K16">
    <cfRule type="containsErrors" dxfId="982" priority="21">
      <formula>ISERROR(K6)</formula>
    </cfRule>
  </conditionalFormatting>
  <conditionalFormatting sqref="N21:N24">
    <cfRule type="containsErrors" dxfId="981" priority="20">
      <formula>ISERROR(N21)</formula>
    </cfRule>
  </conditionalFormatting>
  <conditionalFormatting sqref="N5">
    <cfRule type="containsErrors" dxfId="980" priority="19">
      <formula>ISERROR(N5)</formula>
    </cfRule>
  </conditionalFormatting>
  <conditionalFormatting sqref="N19">
    <cfRule type="containsErrors" dxfId="979" priority="18">
      <formula>ISERROR(N19)</formula>
    </cfRule>
  </conditionalFormatting>
  <conditionalFormatting sqref="N28">
    <cfRule type="containsErrors" dxfId="978" priority="17">
      <formula>ISERROR(N28)</formula>
    </cfRule>
  </conditionalFormatting>
  <conditionalFormatting sqref="N42">
    <cfRule type="containsErrors" dxfId="977" priority="16">
      <formula>ISERROR(N42)</formula>
    </cfRule>
  </conditionalFormatting>
  <conditionalFormatting sqref="N20">
    <cfRule type="containsErrors" dxfId="976" priority="15">
      <formula>ISERROR(N20)</formula>
    </cfRule>
  </conditionalFormatting>
  <conditionalFormatting sqref="N25">
    <cfRule type="containsErrors" dxfId="975" priority="14">
      <formula>ISERROR(N25)</formula>
    </cfRule>
  </conditionalFormatting>
  <conditionalFormatting sqref="N45">
    <cfRule type="containsErrors" dxfId="974" priority="12">
      <formula>ISERROR(N45)</formula>
    </cfRule>
  </conditionalFormatting>
  <conditionalFormatting sqref="N47">
    <cfRule type="containsErrors" dxfId="973" priority="10">
      <formula>ISERROR(N47)</formula>
    </cfRule>
  </conditionalFormatting>
  <conditionalFormatting sqref="N43:N44">
    <cfRule type="containsErrors" dxfId="972" priority="13">
      <formula>ISERROR(N43)</formula>
    </cfRule>
  </conditionalFormatting>
  <conditionalFormatting sqref="N46">
    <cfRule type="containsErrors" dxfId="971" priority="11">
      <formula>ISERROR(N46)</formula>
    </cfRule>
  </conditionalFormatting>
  <conditionalFormatting sqref="N6:N16">
    <cfRule type="containsErrors" dxfId="970" priority="9">
      <formula>ISERROR(N6)</formula>
    </cfRule>
  </conditionalFormatting>
  <conditionalFormatting sqref="M5">
    <cfRule type="containsErrors" dxfId="969" priority="8">
      <formula>ISERROR(M5)</formula>
    </cfRule>
  </conditionalFormatting>
  <conditionalFormatting sqref="P5">
    <cfRule type="containsErrors" dxfId="968" priority="7">
      <formula>ISERROR(P5)</formula>
    </cfRule>
  </conditionalFormatting>
  <conditionalFormatting sqref="M19">
    <cfRule type="containsErrors" dxfId="967" priority="3">
      <formula>ISERROR(M19)</formula>
    </cfRule>
  </conditionalFormatting>
  <conditionalFormatting sqref="P19">
    <cfRule type="containsErrors" dxfId="966" priority="5">
      <formula>ISERROR(P19)</formula>
    </cfRule>
  </conditionalFormatting>
  <conditionalFormatting sqref="M42">
    <cfRule type="containsErrors" dxfId="965" priority="1">
      <formula>ISERROR(M42)</formula>
    </cfRule>
  </conditionalFormatting>
  <conditionalFormatting sqref="M28">
    <cfRule type="containsErrors" dxfId="964" priority="2">
      <formula>ISERROR(M28)</formula>
    </cfRule>
  </conditionalFormatting>
  <pageMargins left="0.19685039370078741" right="0.15748031496062992" top="0.19685039370078741" bottom="0.19685039370078741" header="0.11811023622047245" footer="0.11811023622047245"/>
  <pageSetup paperSize="9" scale="71" orientation="portrait" r:id="rId1"/>
  <headerFooter>
    <oddFooter>&amp;L&amp;"Segoe UI,Standard"&amp;8&amp;K00-049BAWAG Group AG&amp;R&amp;"Segoe UI,Standard"&amp;8&amp;K00-049&amp;D</oddFooter>
  </headerFooter>
  <ignoredErrors>
    <ignoredError sqref="R19:R26 W39:Y39 S19:Y24 W40:Y43 R48:Y50 S26:Y26 S25:V25 X25:Y25 W30:Y31 X28:Y29 W32:Y34 B45:L50 B40:K40 B5:K17 B42:K43 B41:K41 B4:K4 B19:L26 B18:K18 B28:K28 B27:K27 S45:Y47 B33:K34 B29:G31 I29:K31 X4:Y18 L5:L17 S4:W18 R4:R18 L4:Q4 L18:Q18 M5:Q17 W27:Y27 L29:L31 L32:L34 L28 L42:L43 L40 T32:V34 S28:V29 S30:V31 S27:V27 S40:V43 U39:V39 M29:R29 L44:V44 L39:T39 L41:R41 L27:R27 L35:V38 M30:R31 M33:S34 M40:R40 M42:R43 M28:R28 N32:S32 C32:F32 I32:K3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zoomScaleNormal="100" workbookViewId="0">
      <pane xSplit="1" ySplit="5" topLeftCell="B6" activePane="bottomRight" state="frozen"/>
      <selection activeCell="A5" sqref="A5"/>
      <selection pane="topRight" activeCell="A5" sqref="A5"/>
      <selection pane="bottomLeft" activeCell="A5" sqref="A5"/>
      <selection pane="bottomRight" activeCell="G35" sqref="G35"/>
    </sheetView>
  </sheetViews>
  <sheetFormatPr baseColWidth="10" defaultRowHeight="15"/>
  <cols>
    <col min="1" max="1" width="38.42578125" customWidth="1"/>
    <col min="2" max="5" width="6.7109375" customWidth="1"/>
    <col min="6" max="6" width="1.85546875" style="146" customWidth="1"/>
    <col min="7" max="10" width="6.7109375" customWidth="1"/>
    <col min="11" max="11" width="1.85546875" style="146" customWidth="1"/>
    <col min="12" max="12" width="6.7109375" customWidth="1"/>
    <col min="13" max="13" width="6.7109375" style="423" customWidth="1"/>
    <col min="14" max="14" width="1.85546875" style="146" customWidth="1"/>
    <col min="15" max="17" width="6.7109375" style="423" customWidth="1"/>
    <col min="18" max="18" width="1.85546875" style="146" customWidth="1"/>
    <col min="19" max="20" width="6.7109375" customWidth="1"/>
  </cols>
  <sheetData>
    <row r="1" spans="1:23" ht="16.5">
      <c r="A1" s="2" t="s">
        <v>43</v>
      </c>
    </row>
    <row r="2" spans="1:23">
      <c r="A2" s="6" t="s">
        <v>14</v>
      </c>
    </row>
    <row r="3" spans="1:23" ht="15.75" thickBot="1">
      <c r="A3" s="6"/>
      <c r="B3" s="118"/>
      <c r="C3" s="118"/>
      <c r="D3" s="118"/>
      <c r="E3" s="118"/>
      <c r="F3" s="135"/>
      <c r="G3" s="118"/>
      <c r="H3" s="118"/>
      <c r="I3" s="118"/>
      <c r="J3" s="118"/>
      <c r="K3" s="135"/>
      <c r="L3" s="118"/>
      <c r="M3" s="118"/>
      <c r="N3" s="135"/>
      <c r="O3" s="118"/>
      <c r="P3" s="118"/>
      <c r="Q3" s="118"/>
      <c r="R3" s="135"/>
      <c r="S3" s="118"/>
      <c r="T3" s="118"/>
    </row>
    <row r="4" spans="1:23" ht="15.75" thickTop="1">
      <c r="B4" s="513" t="s">
        <v>78</v>
      </c>
      <c r="C4" s="514"/>
      <c r="D4" s="514"/>
      <c r="E4" s="515"/>
      <c r="F4" s="131"/>
      <c r="G4" s="519" t="s">
        <v>79</v>
      </c>
      <c r="H4" s="520"/>
      <c r="I4" s="520"/>
      <c r="J4" s="521"/>
      <c r="K4" s="131"/>
      <c r="L4" s="519" t="s">
        <v>160</v>
      </c>
      <c r="M4" s="520"/>
      <c r="N4" s="131"/>
      <c r="O4" s="127" t="s">
        <v>78</v>
      </c>
      <c r="P4" s="127" t="s">
        <v>79</v>
      </c>
      <c r="Q4" s="362" t="s">
        <v>160</v>
      </c>
      <c r="R4" s="488"/>
      <c r="S4" s="127" t="s">
        <v>78</v>
      </c>
      <c r="T4" s="362" t="s">
        <v>79</v>
      </c>
    </row>
    <row r="5" spans="1:23">
      <c r="B5" s="39" t="s">
        <v>74</v>
      </c>
      <c r="C5" s="40" t="s">
        <v>75</v>
      </c>
      <c r="D5" s="41" t="s">
        <v>76</v>
      </c>
      <c r="E5" s="269" t="s">
        <v>77</v>
      </c>
      <c r="F5" s="132"/>
      <c r="G5" s="39" t="s">
        <v>74</v>
      </c>
      <c r="H5" s="40" t="s">
        <v>75</v>
      </c>
      <c r="I5" s="40" t="s">
        <v>76</v>
      </c>
      <c r="J5" s="44" t="s">
        <v>77</v>
      </c>
      <c r="K5" s="132"/>
      <c r="L5" s="39" t="s">
        <v>74</v>
      </c>
      <c r="M5" s="433" t="s">
        <v>75</v>
      </c>
      <c r="N5" s="132"/>
      <c r="O5" s="435" t="s">
        <v>202</v>
      </c>
      <c r="P5" s="435" t="s">
        <v>202</v>
      </c>
      <c r="Q5" s="361" t="s">
        <v>202</v>
      </c>
      <c r="R5" s="489"/>
      <c r="S5" s="43" t="s">
        <v>120</v>
      </c>
      <c r="T5" s="361" t="s">
        <v>120</v>
      </c>
    </row>
    <row r="6" spans="1:23">
      <c r="A6" s="10" t="s">
        <v>34</v>
      </c>
      <c r="B6" s="122">
        <v>280.5</v>
      </c>
      <c r="C6" s="19">
        <v>265.29999999999995</v>
      </c>
      <c r="D6" s="20">
        <v>268.8</v>
      </c>
      <c r="E6" s="270">
        <v>270.5</v>
      </c>
      <c r="F6" s="133"/>
      <c r="G6" s="18">
        <v>293</v>
      </c>
      <c r="H6" s="19">
        <v>283.89999999999998</v>
      </c>
      <c r="I6" s="18">
        <v>286.3</v>
      </c>
      <c r="J6" s="287">
        <v>278.2</v>
      </c>
      <c r="K6" s="133"/>
      <c r="L6" s="260">
        <v>289</v>
      </c>
      <c r="M6" s="287">
        <v>286.3</v>
      </c>
      <c r="N6" s="133"/>
      <c r="O6" s="260">
        <v>545.70000000000005</v>
      </c>
      <c r="P6" s="287">
        <v>576.9</v>
      </c>
      <c r="Q6" s="260">
        <v>575.29999999999995</v>
      </c>
      <c r="R6" s="133"/>
      <c r="S6" s="162">
        <v>1084.9000000000001</v>
      </c>
      <c r="T6" s="260">
        <v>1141.4000000000001</v>
      </c>
      <c r="V6" s="486"/>
      <c r="W6" s="486"/>
    </row>
    <row r="7" spans="1:23">
      <c r="A7" s="11" t="s">
        <v>35</v>
      </c>
      <c r="B7" s="142">
        <v>-84.3</v>
      </c>
      <c r="C7" s="22">
        <v>-74.2</v>
      </c>
      <c r="D7" s="23">
        <v>-72.8</v>
      </c>
      <c r="E7" s="278">
        <v>-68.5</v>
      </c>
      <c r="F7" s="133"/>
      <c r="G7" s="21">
        <v>-86.2</v>
      </c>
      <c r="H7" s="22">
        <v>-85.5</v>
      </c>
      <c r="I7" s="21">
        <v>-75.7</v>
      </c>
      <c r="J7" s="288">
        <v>-62.2</v>
      </c>
      <c r="K7" s="133"/>
      <c r="L7" s="295">
        <v>-74.8</v>
      </c>
      <c r="M7" s="288">
        <v>-67.8</v>
      </c>
      <c r="N7" s="133"/>
      <c r="O7" s="295">
        <v>-158.5</v>
      </c>
      <c r="P7" s="288">
        <v>-171.7</v>
      </c>
      <c r="Q7" s="295">
        <v>-142.6</v>
      </c>
      <c r="R7" s="133"/>
      <c r="S7" s="163">
        <v>-299.8</v>
      </c>
      <c r="T7" s="295">
        <v>-309.5</v>
      </c>
      <c r="V7" s="486"/>
      <c r="W7" s="486"/>
    </row>
    <row r="8" spans="1:23">
      <c r="A8" s="10" t="s">
        <v>36</v>
      </c>
      <c r="B8" s="143">
        <v>0</v>
      </c>
      <c r="C8" s="25">
        <v>6.8</v>
      </c>
      <c r="D8" s="26">
        <v>0</v>
      </c>
      <c r="E8" s="279">
        <v>1.3</v>
      </c>
      <c r="F8" s="133"/>
      <c r="G8" s="24">
        <v>1.3</v>
      </c>
      <c r="H8" s="25">
        <v>4.7</v>
      </c>
      <c r="I8" s="24">
        <v>2.2999999999999998</v>
      </c>
      <c r="J8" s="289">
        <v>0.3</v>
      </c>
      <c r="K8" s="133"/>
      <c r="L8" s="296">
        <v>0.3</v>
      </c>
      <c r="M8" s="289">
        <v>2.1</v>
      </c>
      <c r="N8" s="133"/>
      <c r="O8" s="296">
        <v>6.8</v>
      </c>
      <c r="P8" s="289">
        <v>6</v>
      </c>
      <c r="Q8" s="296">
        <v>2.4</v>
      </c>
      <c r="R8" s="133"/>
      <c r="S8" s="164">
        <v>8</v>
      </c>
      <c r="T8" s="296">
        <v>8.6</v>
      </c>
    </row>
    <row r="9" spans="1:23">
      <c r="A9" s="12" t="s">
        <v>0</v>
      </c>
      <c r="B9" s="144">
        <v>196.2</v>
      </c>
      <c r="C9" s="28">
        <v>197.9</v>
      </c>
      <c r="D9" s="29">
        <v>196</v>
      </c>
      <c r="E9" s="280">
        <v>203.2</v>
      </c>
      <c r="F9" s="134"/>
      <c r="G9" s="27">
        <v>208</v>
      </c>
      <c r="H9" s="28">
        <v>203.1</v>
      </c>
      <c r="I9" s="27">
        <v>213</v>
      </c>
      <c r="J9" s="290">
        <v>216.3</v>
      </c>
      <c r="K9" s="134"/>
      <c r="L9" s="297">
        <v>214.5</v>
      </c>
      <c r="M9" s="290">
        <v>220.6</v>
      </c>
      <c r="N9" s="134"/>
      <c r="O9" s="297">
        <v>394</v>
      </c>
      <c r="P9" s="290">
        <v>411.2</v>
      </c>
      <c r="Q9" s="297">
        <v>435.1</v>
      </c>
      <c r="R9" s="134"/>
      <c r="S9" s="165">
        <v>793.1</v>
      </c>
      <c r="T9" s="297">
        <v>840.5</v>
      </c>
    </row>
    <row r="10" spans="1:23">
      <c r="A10" s="10" t="s">
        <v>37</v>
      </c>
      <c r="B10" s="143">
        <v>71.8</v>
      </c>
      <c r="C10" s="25">
        <v>71</v>
      </c>
      <c r="D10" s="26">
        <v>67.400000000000006</v>
      </c>
      <c r="E10" s="279">
        <v>93.4</v>
      </c>
      <c r="F10" s="133"/>
      <c r="G10" s="24">
        <v>95.7</v>
      </c>
      <c r="H10" s="25">
        <v>93.300000000000011</v>
      </c>
      <c r="I10" s="24">
        <v>90.5</v>
      </c>
      <c r="J10" s="289">
        <v>93.5</v>
      </c>
      <c r="K10" s="133"/>
      <c r="L10" s="296">
        <v>93.5</v>
      </c>
      <c r="M10" s="289">
        <v>93</v>
      </c>
      <c r="N10" s="133"/>
      <c r="O10" s="296">
        <v>142.80000000000001</v>
      </c>
      <c r="P10" s="289">
        <v>189</v>
      </c>
      <c r="Q10" s="296">
        <v>186.6</v>
      </c>
      <c r="R10" s="133"/>
      <c r="S10" s="164">
        <v>303.60000000000002</v>
      </c>
      <c r="T10" s="296">
        <v>372.90000000000003</v>
      </c>
    </row>
    <row r="11" spans="1:23">
      <c r="A11" s="11" t="s">
        <v>38</v>
      </c>
      <c r="B11" s="142">
        <v>-22</v>
      </c>
      <c r="C11" s="22">
        <v>-14.700000000000001</v>
      </c>
      <c r="D11" s="23">
        <v>-22.6</v>
      </c>
      <c r="E11" s="278">
        <v>-27.3</v>
      </c>
      <c r="F11" s="133"/>
      <c r="G11" s="21">
        <v>-21.200000000000003</v>
      </c>
      <c r="H11" s="22">
        <v>-21.799999999999997</v>
      </c>
      <c r="I11" s="21">
        <v>-23.900000000000002</v>
      </c>
      <c r="J11" s="288">
        <v>-23.3</v>
      </c>
      <c r="K11" s="133"/>
      <c r="L11" s="295">
        <v>-21</v>
      </c>
      <c r="M11" s="288">
        <v>-23</v>
      </c>
      <c r="N11" s="133"/>
      <c r="O11" s="295">
        <v>-36.700000000000003</v>
      </c>
      <c r="P11" s="288">
        <v>-43</v>
      </c>
      <c r="Q11" s="295">
        <v>-44</v>
      </c>
      <c r="R11" s="133"/>
      <c r="S11" s="163">
        <v>-86.699999999999989</v>
      </c>
      <c r="T11" s="295">
        <v>-90.1</v>
      </c>
    </row>
    <row r="12" spans="1:23">
      <c r="A12" s="13" t="s">
        <v>1</v>
      </c>
      <c r="B12" s="145">
        <v>49.8</v>
      </c>
      <c r="C12" s="31">
        <v>56.3</v>
      </c>
      <c r="D12" s="32">
        <v>44.8</v>
      </c>
      <c r="E12" s="281">
        <v>66.099999999999994</v>
      </c>
      <c r="F12" s="134"/>
      <c r="G12" s="30">
        <v>74.5</v>
      </c>
      <c r="H12" s="31">
        <v>71.5</v>
      </c>
      <c r="I12" s="30">
        <v>66.599999999999994</v>
      </c>
      <c r="J12" s="291">
        <v>70.2</v>
      </c>
      <c r="K12" s="134"/>
      <c r="L12" s="298">
        <v>72.5</v>
      </c>
      <c r="M12" s="291">
        <v>70</v>
      </c>
      <c r="N12" s="134"/>
      <c r="O12" s="298">
        <v>106.1</v>
      </c>
      <c r="P12" s="291">
        <v>146</v>
      </c>
      <c r="Q12" s="298">
        <v>142.6</v>
      </c>
      <c r="R12" s="134"/>
      <c r="S12" s="166">
        <v>216.9</v>
      </c>
      <c r="T12" s="298">
        <v>282.8</v>
      </c>
    </row>
    <row r="13" spans="1:23">
      <c r="A13" s="12" t="s">
        <v>2</v>
      </c>
      <c r="B13" s="243">
        <v>246</v>
      </c>
      <c r="C13" s="244">
        <v>254.2</v>
      </c>
      <c r="D13" s="245">
        <v>240.79999999999998</v>
      </c>
      <c r="E13" s="282">
        <v>269.3</v>
      </c>
      <c r="F13" s="134"/>
      <c r="G13" s="252">
        <v>282.5</v>
      </c>
      <c r="H13" s="244">
        <v>274.59999999999997</v>
      </c>
      <c r="I13" s="252">
        <v>279.60000000000002</v>
      </c>
      <c r="J13" s="292">
        <v>286.5</v>
      </c>
      <c r="K13" s="134"/>
      <c r="L13" s="299">
        <v>287.10000000000002</v>
      </c>
      <c r="M13" s="292">
        <v>290.59999999999997</v>
      </c>
      <c r="N13" s="134"/>
      <c r="O13" s="299">
        <v>500.1</v>
      </c>
      <c r="P13" s="292">
        <v>557.20000000000005</v>
      </c>
      <c r="Q13" s="299">
        <v>577.69999999999993</v>
      </c>
      <c r="R13" s="134"/>
      <c r="S13" s="253">
        <v>1010</v>
      </c>
      <c r="T13" s="299">
        <v>1123.3</v>
      </c>
    </row>
    <row r="14" spans="1:23" ht="21">
      <c r="A14" s="14" t="s">
        <v>9</v>
      </c>
      <c r="B14" s="249">
        <v>18.399999999999999</v>
      </c>
      <c r="C14" s="250">
        <v>1.3</v>
      </c>
      <c r="D14" s="251">
        <v>9.3000000000000007</v>
      </c>
      <c r="E14" s="283">
        <v>81.2</v>
      </c>
      <c r="F14" s="133"/>
      <c r="G14" s="256">
        <v>15.3</v>
      </c>
      <c r="H14" s="250">
        <v>9.8000000000000007</v>
      </c>
      <c r="I14" s="256">
        <v>18.899999999999999</v>
      </c>
      <c r="J14" s="293">
        <v>3.4</v>
      </c>
      <c r="K14" s="133"/>
      <c r="L14" s="300">
        <v>11.2</v>
      </c>
      <c r="M14" s="293">
        <v>22.4</v>
      </c>
      <c r="N14" s="133"/>
      <c r="O14" s="300">
        <v>19.7</v>
      </c>
      <c r="P14" s="293">
        <v>25.1</v>
      </c>
      <c r="Q14" s="300">
        <v>33.6</v>
      </c>
      <c r="R14" s="133"/>
      <c r="S14" s="257">
        <v>110.39999999999999</v>
      </c>
      <c r="T14" s="300">
        <v>47.4</v>
      </c>
    </row>
    <row r="15" spans="1:23">
      <c r="A15" s="12" t="s">
        <v>3</v>
      </c>
      <c r="B15" s="246">
        <v>264.3</v>
      </c>
      <c r="C15" s="247">
        <v>255.5</v>
      </c>
      <c r="D15" s="248">
        <v>250.1</v>
      </c>
      <c r="E15" s="284">
        <v>350.6</v>
      </c>
      <c r="F15" s="134"/>
      <c r="G15" s="254">
        <v>297.89999999999998</v>
      </c>
      <c r="H15" s="247">
        <v>284.39999999999998</v>
      </c>
      <c r="I15" s="254">
        <v>298.5</v>
      </c>
      <c r="J15" s="294">
        <v>289.89999999999998</v>
      </c>
      <c r="K15" s="134"/>
      <c r="L15" s="301">
        <v>298.3</v>
      </c>
      <c r="M15" s="294">
        <v>313</v>
      </c>
      <c r="N15" s="134"/>
      <c r="O15" s="301">
        <v>519.79999999999995</v>
      </c>
      <c r="P15" s="294">
        <v>582.30000000000007</v>
      </c>
      <c r="Q15" s="301">
        <v>611.29999999999995</v>
      </c>
      <c r="R15" s="134"/>
      <c r="S15" s="255">
        <v>1120.4000000000001</v>
      </c>
      <c r="T15" s="301">
        <v>1170.7</v>
      </c>
    </row>
    <row r="16" spans="1:23">
      <c r="A16" s="13" t="s">
        <v>4</v>
      </c>
      <c r="B16" s="145">
        <v>-107.4</v>
      </c>
      <c r="C16" s="31">
        <v>-110.5</v>
      </c>
      <c r="D16" s="32">
        <v>-103.1</v>
      </c>
      <c r="E16" s="281">
        <v>-207.5</v>
      </c>
      <c r="F16" s="134"/>
      <c r="G16" s="30">
        <v>-130</v>
      </c>
      <c r="H16" s="31">
        <v>-124.8</v>
      </c>
      <c r="I16" s="30">
        <v>-126.5</v>
      </c>
      <c r="J16" s="291">
        <v>-136.4</v>
      </c>
      <c r="K16" s="134"/>
      <c r="L16" s="298">
        <v>-126.4</v>
      </c>
      <c r="M16" s="291">
        <v>-136</v>
      </c>
      <c r="N16" s="134"/>
      <c r="O16" s="298">
        <v>-217.8</v>
      </c>
      <c r="P16" s="291">
        <v>-254.70000000000002</v>
      </c>
      <c r="Q16" s="298">
        <v>-262.29999999999995</v>
      </c>
      <c r="R16" s="134"/>
      <c r="S16" s="166">
        <v>-528.5</v>
      </c>
      <c r="T16" s="298">
        <v>-517.9</v>
      </c>
    </row>
    <row r="17" spans="1:20">
      <c r="A17" s="10" t="s">
        <v>5</v>
      </c>
      <c r="B17" s="143">
        <v>-25.2</v>
      </c>
      <c r="C17" s="25">
        <v>-2.9</v>
      </c>
      <c r="D17" s="26">
        <v>-1.7</v>
      </c>
      <c r="E17" s="279">
        <v>-4</v>
      </c>
      <c r="F17" s="133"/>
      <c r="G17" s="24">
        <v>-36.700000000000003</v>
      </c>
      <c r="H17" s="25">
        <v>-2.8</v>
      </c>
      <c r="I17" s="24">
        <v>-2.2000000000000002</v>
      </c>
      <c r="J17" s="289">
        <v>1.5</v>
      </c>
      <c r="K17" s="133"/>
      <c r="L17" s="296">
        <v>-34.200000000000003</v>
      </c>
      <c r="M17" s="289">
        <v>-2.9</v>
      </c>
      <c r="N17" s="133"/>
      <c r="O17" s="296">
        <v>-28.1</v>
      </c>
      <c r="P17" s="289">
        <v>-39.4</v>
      </c>
      <c r="Q17" s="296">
        <v>-37.1</v>
      </c>
      <c r="R17" s="133"/>
      <c r="S17" s="164">
        <v>-33.799999999999997</v>
      </c>
      <c r="T17" s="296">
        <v>-40.1</v>
      </c>
    </row>
    <row r="18" spans="1:20">
      <c r="A18" s="12" t="s">
        <v>39</v>
      </c>
      <c r="B18" s="144">
        <v>131.9</v>
      </c>
      <c r="C18" s="28">
        <v>142.1</v>
      </c>
      <c r="D18" s="29">
        <v>145.4</v>
      </c>
      <c r="E18" s="280">
        <v>139</v>
      </c>
      <c r="F18" s="134"/>
      <c r="G18" s="27">
        <v>131.19999999999999</v>
      </c>
      <c r="H18" s="28">
        <v>156.80000000000001</v>
      </c>
      <c r="I18" s="27">
        <v>169.9</v>
      </c>
      <c r="J18" s="290">
        <v>155</v>
      </c>
      <c r="K18" s="134"/>
      <c r="L18" s="297">
        <v>137.69999999999999</v>
      </c>
      <c r="M18" s="290">
        <v>174.1</v>
      </c>
      <c r="N18" s="134"/>
      <c r="O18" s="297">
        <v>273.89999999999998</v>
      </c>
      <c r="P18" s="290">
        <v>288.2</v>
      </c>
      <c r="Q18" s="297">
        <v>311.89999999999998</v>
      </c>
      <c r="R18" s="134"/>
      <c r="S18" s="165">
        <v>558.1</v>
      </c>
      <c r="T18" s="297">
        <v>612.70000000000005</v>
      </c>
    </row>
    <row r="19" spans="1:20">
      <c r="A19" s="14" t="s">
        <v>10</v>
      </c>
      <c r="B19" s="143">
        <v>-11.1</v>
      </c>
      <c r="C19" s="25">
        <v>-15.600000000000001</v>
      </c>
      <c r="D19" s="26">
        <v>-17</v>
      </c>
      <c r="E19" s="279">
        <v>-18.2</v>
      </c>
      <c r="F19" s="133"/>
      <c r="G19" s="24">
        <v>-15.799999999999999</v>
      </c>
      <c r="H19" s="25">
        <v>-4.9000000000000004</v>
      </c>
      <c r="I19" s="24">
        <v>-11.2</v>
      </c>
      <c r="J19" s="289">
        <v>-13.200000000000001</v>
      </c>
      <c r="K19" s="133"/>
      <c r="L19" s="296">
        <v>-11.9</v>
      </c>
      <c r="M19" s="289">
        <v>-15.3</v>
      </c>
      <c r="N19" s="133"/>
      <c r="O19" s="296">
        <v>-26.7</v>
      </c>
      <c r="P19" s="289">
        <v>-20.7</v>
      </c>
      <c r="Q19" s="296">
        <v>-27.2</v>
      </c>
      <c r="R19" s="133"/>
      <c r="S19" s="164">
        <v>-61.800000000000004</v>
      </c>
      <c r="T19" s="296">
        <v>-45.1</v>
      </c>
    </row>
    <row r="20" spans="1:20" ht="21">
      <c r="A20" s="15" t="s">
        <v>40</v>
      </c>
      <c r="B20" s="142">
        <v>1.0999999999999999</v>
      </c>
      <c r="C20" s="22">
        <v>0.7</v>
      </c>
      <c r="D20" s="23">
        <v>1.2</v>
      </c>
      <c r="E20" s="278">
        <v>1.1000000000000001</v>
      </c>
      <c r="F20" s="133"/>
      <c r="G20" s="21">
        <v>1.0999999999999999</v>
      </c>
      <c r="H20" s="22">
        <v>1</v>
      </c>
      <c r="I20" s="21">
        <v>1.8</v>
      </c>
      <c r="J20" s="288">
        <v>1.2</v>
      </c>
      <c r="K20" s="133"/>
      <c r="L20" s="295">
        <v>1.2</v>
      </c>
      <c r="M20" s="288">
        <v>1.2</v>
      </c>
      <c r="N20" s="133"/>
      <c r="O20" s="295">
        <v>1.8</v>
      </c>
      <c r="P20" s="288">
        <v>2.1</v>
      </c>
      <c r="Q20" s="295">
        <v>2.4</v>
      </c>
      <c r="R20" s="133"/>
      <c r="S20" s="163">
        <v>4.0999999999999996</v>
      </c>
      <c r="T20" s="295">
        <v>5.0999999999999996</v>
      </c>
    </row>
    <row r="21" spans="1:20">
      <c r="A21" s="16" t="s">
        <v>6</v>
      </c>
      <c r="B21" s="34">
        <v>121.8</v>
      </c>
      <c r="C21" s="34">
        <v>127.1</v>
      </c>
      <c r="D21" s="35">
        <v>129.6</v>
      </c>
      <c r="E21" s="285">
        <v>121.8</v>
      </c>
      <c r="F21" s="134"/>
      <c r="G21" s="34">
        <v>116.5</v>
      </c>
      <c r="H21" s="34">
        <v>153</v>
      </c>
      <c r="I21" s="35">
        <v>160.4</v>
      </c>
      <c r="J21" s="285">
        <v>143</v>
      </c>
      <c r="K21" s="134"/>
      <c r="L21" s="285">
        <v>127</v>
      </c>
      <c r="M21" s="285">
        <v>160</v>
      </c>
      <c r="N21" s="134"/>
      <c r="O21" s="285">
        <v>249</v>
      </c>
      <c r="P21" s="285">
        <v>269.60000000000002</v>
      </c>
      <c r="Q21" s="285">
        <v>287.10000000000002</v>
      </c>
      <c r="R21" s="134"/>
      <c r="S21" s="33">
        <v>500.4</v>
      </c>
      <c r="T21" s="360">
        <v>572.70000000000005</v>
      </c>
    </row>
    <row r="22" spans="1:20">
      <c r="A22" s="10" t="s">
        <v>7</v>
      </c>
      <c r="B22" s="143">
        <v>-26.3</v>
      </c>
      <c r="C22" s="25">
        <v>-20.399999999999999</v>
      </c>
      <c r="D22" s="26">
        <v>-30.8</v>
      </c>
      <c r="E22" s="279">
        <v>26.1</v>
      </c>
      <c r="F22" s="133"/>
      <c r="G22" s="143">
        <v>-29.9</v>
      </c>
      <c r="H22" s="25">
        <v>-36.5</v>
      </c>
      <c r="I22" s="26">
        <v>-35.5</v>
      </c>
      <c r="J22" s="279">
        <v>-34.4</v>
      </c>
      <c r="K22" s="133"/>
      <c r="L22" s="302">
        <v>-30.2</v>
      </c>
      <c r="M22" s="279">
        <v>-38.299999999999997</v>
      </c>
      <c r="N22" s="133"/>
      <c r="O22" s="302">
        <v>-46.7</v>
      </c>
      <c r="P22" s="279">
        <v>-66.399999999999991</v>
      </c>
      <c r="Q22" s="302">
        <v>-68.5</v>
      </c>
      <c r="R22" s="133"/>
      <c r="S22" s="164">
        <v>-51.199999999999996</v>
      </c>
      <c r="T22" s="296">
        <v>-136.19999999999999</v>
      </c>
    </row>
    <row r="23" spans="1:20">
      <c r="A23" s="17" t="s">
        <v>41</v>
      </c>
      <c r="B23" s="37">
        <v>95.5</v>
      </c>
      <c r="C23" s="37">
        <v>106.89999999999999</v>
      </c>
      <c r="D23" s="38">
        <v>98.800000000000011</v>
      </c>
      <c r="E23" s="286">
        <v>147.9</v>
      </c>
      <c r="F23" s="134"/>
      <c r="G23" s="37">
        <v>86.6</v>
      </c>
      <c r="H23" s="37">
        <v>116.4</v>
      </c>
      <c r="I23" s="38">
        <v>124.8</v>
      </c>
      <c r="J23" s="286">
        <v>108.60000000000001</v>
      </c>
      <c r="K23" s="134"/>
      <c r="L23" s="286">
        <v>96.8</v>
      </c>
      <c r="M23" s="286">
        <v>121.7</v>
      </c>
      <c r="N23" s="134"/>
      <c r="O23" s="286">
        <v>202.29999999999998</v>
      </c>
      <c r="P23" s="286">
        <v>203.2</v>
      </c>
      <c r="Q23" s="286">
        <v>218.6</v>
      </c>
      <c r="R23" s="134"/>
      <c r="S23" s="36">
        <v>449.20000000000005</v>
      </c>
      <c r="T23" s="359">
        <v>436.5</v>
      </c>
    </row>
    <row r="24" spans="1:20">
      <c r="A24" s="10" t="s">
        <v>42</v>
      </c>
      <c r="B24" s="143">
        <v>0</v>
      </c>
      <c r="C24" s="25">
        <v>0</v>
      </c>
      <c r="D24" s="26">
        <v>-0.1</v>
      </c>
      <c r="E24" s="279">
        <v>0</v>
      </c>
      <c r="F24" s="133"/>
      <c r="G24" s="143">
        <v>0</v>
      </c>
      <c r="H24" s="25">
        <v>0</v>
      </c>
      <c r="I24" s="26">
        <v>-0.1</v>
      </c>
      <c r="J24" s="279">
        <v>0</v>
      </c>
      <c r="K24" s="133"/>
      <c r="L24" s="302">
        <v>0</v>
      </c>
      <c r="M24" s="279">
        <v>0</v>
      </c>
      <c r="N24" s="133"/>
      <c r="O24" s="302">
        <v>0</v>
      </c>
      <c r="P24" s="279">
        <v>0</v>
      </c>
      <c r="Q24" s="302">
        <v>0</v>
      </c>
      <c r="R24" s="133"/>
      <c r="S24" s="164">
        <v>-0.1</v>
      </c>
      <c r="T24" s="296">
        <v>0</v>
      </c>
    </row>
    <row r="25" spans="1:20">
      <c r="A25" s="16" t="s">
        <v>8</v>
      </c>
      <c r="B25" s="34">
        <v>95.5</v>
      </c>
      <c r="C25" s="34">
        <v>106.89999999999999</v>
      </c>
      <c r="D25" s="35">
        <v>98.7</v>
      </c>
      <c r="E25" s="285">
        <v>147.9</v>
      </c>
      <c r="F25" s="134"/>
      <c r="G25" s="34">
        <v>86.6</v>
      </c>
      <c r="H25" s="34">
        <v>116.5</v>
      </c>
      <c r="I25" s="35">
        <v>124.8</v>
      </c>
      <c r="J25" s="285">
        <v>108.60000000000001</v>
      </c>
      <c r="K25" s="134"/>
      <c r="L25" s="285">
        <v>96.8</v>
      </c>
      <c r="M25" s="285">
        <v>121.7</v>
      </c>
      <c r="N25" s="134"/>
      <c r="O25" s="285">
        <v>202.29999999999998</v>
      </c>
      <c r="P25" s="285">
        <v>203.2</v>
      </c>
      <c r="Q25" s="285">
        <v>218.6</v>
      </c>
      <c r="R25" s="134"/>
      <c r="S25" s="33">
        <v>449.1</v>
      </c>
      <c r="T25" s="360">
        <v>436.5</v>
      </c>
    </row>
    <row r="26" spans="1:20">
      <c r="A26" s="238"/>
    </row>
  </sheetData>
  <mergeCells count="3">
    <mergeCell ref="B4:E4"/>
    <mergeCell ref="G4:J4"/>
    <mergeCell ref="L4:M4"/>
  </mergeCells>
  <conditionalFormatting sqref="C5">
    <cfRule type="containsErrors" dxfId="963" priority="347">
      <formula>ISERROR(C5)</formula>
    </cfRule>
  </conditionalFormatting>
  <conditionalFormatting sqref="E5">
    <cfRule type="containsErrors" dxfId="962" priority="346">
      <formula>ISERROR(E5)</formula>
    </cfRule>
  </conditionalFormatting>
  <conditionalFormatting sqref="E6:E7 C6:C7">
    <cfRule type="containsErrors" dxfId="961" priority="326">
      <formula>ISERROR(C6)</formula>
    </cfRule>
  </conditionalFormatting>
  <conditionalFormatting sqref="E8 C8">
    <cfRule type="containsErrors" dxfId="960" priority="325">
      <formula>ISERROR(C8)</formula>
    </cfRule>
  </conditionalFormatting>
  <conditionalFormatting sqref="E9 E11 C9 C11 C13 E13 E15 C15">
    <cfRule type="containsErrors" dxfId="959" priority="324">
      <formula>ISERROR(C9)</formula>
    </cfRule>
  </conditionalFormatting>
  <conditionalFormatting sqref="E10 E12 E16 C10 C12 C16">
    <cfRule type="containsErrors" dxfId="958" priority="323">
      <formula>ISERROR(C10)</formula>
    </cfRule>
  </conditionalFormatting>
  <conditionalFormatting sqref="E18 C18">
    <cfRule type="containsErrors" dxfId="957" priority="322">
      <formula>ISERROR(C18)</formula>
    </cfRule>
  </conditionalFormatting>
  <conditionalFormatting sqref="E17 E19 C17 C19">
    <cfRule type="containsErrors" dxfId="956" priority="321">
      <formula>ISERROR(C17)</formula>
    </cfRule>
  </conditionalFormatting>
  <conditionalFormatting sqref="E20 C20">
    <cfRule type="containsErrors" dxfId="955" priority="315">
      <formula>ISERROR(C20)</formula>
    </cfRule>
  </conditionalFormatting>
  <conditionalFormatting sqref="E21 C21">
    <cfRule type="containsErrors" dxfId="954" priority="314">
      <formula>ISERROR(C21)</formula>
    </cfRule>
  </conditionalFormatting>
  <conditionalFormatting sqref="E23 C23">
    <cfRule type="containsErrors" dxfId="953" priority="313">
      <formula>ISERROR(C23)</formula>
    </cfRule>
  </conditionalFormatting>
  <conditionalFormatting sqref="E22 E24 C22 C24">
    <cfRule type="containsErrors" dxfId="952" priority="312">
      <formula>ISERROR(C22)</formula>
    </cfRule>
  </conditionalFormatting>
  <conditionalFormatting sqref="E25 C25">
    <cfRule type="containsErrors" dxfId="951" priority="311">
      <formula>ISERROR(C25)</formula>
    </cfRule>
  </conditionalFormatting>
  <conditionalFormatting sqref="H5">
    <cfRule type="containsErrors" dxfId="950" priority="310">
      <formula>ISERROR(H5)</formula>
    </cfRule>
  </conditionalFormatting>
  <conditionalFormatting sqref="H6:H7">
    <cfRule type="containsErrors" dxfId="949" priority="309">
      <formula>ISERROR(H6)</formula>
    </cfRule>
  </conditionalFormatting>
  <conditionalFormatting sqref="H8">
    <cfRule type="containsErrors" dxfId="948" priority="308">
      <formula>ISERROR(H8)</formula>
    </cfRule>
  </conditionalFormatting>
  <conditionalFormatting sqref="H9 H11 H13 H15">
    <cfRule type="containsErrors" dxfId="947" priority="307">
      <formula>ISERROR(H9)</formula>
    </cfRule>
  </conditionalFormatting>
  <conditionalFormatting sqref="H10 H12 H16">
    <cfRule type="containsErrors" dxfId="946" priority="306">
      <formula>ISERROR(H10)</formula>
    </cfRule>
  </conditionalFormatting>
  <conditionalFormatting sqref="H18">
    <cfRule type="containsErrors" dxfId="945" priority="305">
      <formula>ISERROR(H18)</formula>
    </cfRule>
  </conditionalFormatting>
  <conditionalFormatting sqref="H17 H19">
    <cfRule type="containsErrors" dxfId="944" priority="304">
      <formula>ISERROR(H17)</formula>
    </cfRule>
  </conditionalFormatting>
  <conditionalFormatting sqref="H20">
    <cfRule type="containsErrors" dxfId="943" priority="303">
      <formula>ISERROR(H20)</formula>
    </cfRule>
  </conditionalFormatting>
  <conditionalFormatting sqref="F5">
    <cfRule type="containsErrors" dxfId="942" priority="265">
      <formula>ISERROR(F5)</formula>
    </cfRule>
  </conditionalFormatting>
  <conditionalFormatting sqref="F6:F7">
    <cfRule type="containsErrors" dxfId="941" priority="264">
      <formula>ISERROR(F6)</formula>
    </cfRule>
  </conditionalFormatting>
  <conditionalFormatting sqref="F8">
    <cfRule type="containsErrors" dxfId="940" priority="263">
      <formula>ISERROR(F8)</formula>
    </cfRule>
  </conditionalFormatting>
  <conditionalFormatting sqref="F9 F11 F13 F15">
    <cfRule type="containsErrors" dxfId="939" priority="262">
      <formula>ISERROR(F9)</formula>
    </cfRule>
  </conditionalFormatting>
  <conditionalFormatting sqref="F10 F12 F16">
    <cfRule type="containsErrors" dxfId="938" priority="261">
      <formula>ISERROR(F10)</formula>
    </cfRule>
  </conditionalFormatting>
  <conditionalFormatting sqref="F18">
    <cfRule type="containsErrors" dxfId="937" priority="260">
      <formula>ISERROR(F18)</formula>
    </cfRule>
  </conditionalFormatting>
  <conditionalFormatting sqref="F17 F19">
    <cfRule type="containsErrors" dxfId="936" priority="259">
      <formula>ISERROR(F17)</formula>
    </cfRule>
  </conditionalFormatting>
  <conditionalFormatting sqref="F20">
    <cfRule type="containsErrors" dxfId="935" priority="258">
      <formula>ISERROR(F20)</formula>
    </cfRule>
  </conditionalFormatting>
  <conditionalFormatting sqref="F21">
    <cfRule type="containsErrors" dxfId="934" priority="257">
      <formula>ISERROR(F21)</formula>
    </cfRule>
  </conditionalFormatting>
  <conditionalFormatting sqref="F23">
    <cfRule type="containsErrors" dxfId="933" priority="256">
      <formula>ISERROR(F23)</formula>
    </cfRule>
  </conditionalFormatting>
  <conditionalFormatting sqref="F22 F24">
    <cfRule type="containsErrors" dxfId="932" priority="255">
      <formula>ISERROR(F22)</formula>
    </cfRule>
  </conditionalFormatting>
  <conditionalFormatting sqref="F25">
    <cfRule type="containsErrors" dxfId="931" priority="254">
      <formula>ISERROR(F25)</formula>
    </cfRule>
  </conditionalFormatting>
  <conditionalFormatting sqref="R6:R7">
    <cfRule type="containsErrors" dxfId="930" priority="252">
      <formula>ISERROR(R6)</formula>
    </cfRule>
  </conditionalFormatting>
  <conditionalFormatting sqref="R8">
    <cfRule type="containsErrors" dxfId="929" priority="251">
      <formula>ISERROR(R8)</formula>
    </cfRule>
  </conditionalFormatting>
  <conditionalFormatting sqref="R9 R11 R13 R15">
    <cfRule type="containsErrors" dxfId="928" priority="250">
      <formula>ISERROR(R9)</formula>
    </cfRule>
  </conditionalFormatting>
  <conditionalFormatting sqref="R10 R12 R16">
    <cfRule type="containsErrors" dxfId="927" priority="249">
      <formula>ISERROR(R10)</formula>
    </cfRule>
  </conditionalFormatting>
  <conditionalFormatting sqref="R18">
    <cfRule type="containsErrors" dxfId="926" priority="248">
      <formula>ISERROR(R18)</formula>
    </cfRule>
  </conditionalFormatting>
  <conditionalFormatting sqref="R17 R19">
    <cfRule type="containsErrors" dxfId="925" priority="247">
      <formula>ISERROR(R17)</formula>
    </cfRule>
  </conditionalFormatting>
  <conditionalFormatting sqref="R20">
    <cfRule type="containsErrors" dxfId="924" priority="246">
      <formula>ISERROR(R20)</formula>
    </cfRule>
  </conditionalFormatting>
  <conditionalFormatting sqref="R21">
    <cfRule type="containsErrors" dxfId="923" priority="245">
      <formula>ISERROR(R21)</formula>
    </cfRule>
  </conditionalFormatting>
  <conditionalFormatting sqref="R23">
    <cfRule type="containsErrors" dxfId="922" priority="244">
      <formula>ISERROR(R23)</formula>
    </cfRule>
  </conditionalFormatting>
  <conditionalFormatting sqref="R22 R24">
    <cfRule type="containsErrors" dxfId="921" priority="243">
      <formula>ISERROR(R22)</formula>
    </cfRule>
  </conditionalFormatting>
  <conditionalFormatting sqref="R25">
    <cfRule type="containsErrors" dxfId="920" priority="242">
      <formula>ISERROR(R25)</formula>
    </cfRule>
  </conditionalFormatting>
  <conditionalFormatting sqref="I5">
    <cfRule type="containsErrors" dxfId="919" priority="229">
      <formula>ISERROR(I5)</formula>
    </cfRule>
  </conditionalFormatting>
  <conditionalFormatting sqref="J5">
    <cfRule type="containsErrors" dxfId="918" priority="217">
      <formula>ISERROR(J5)</formula>
    </cfRule>
  </conditionalFormatting>
  <conditionalFormatting sqref="J21 H21">
    <cfRule type="containsErrors" dxfId="917" priority="216">
      <formula>ISERROR(H21)</formula>
    </cfRule>
  </conditionalFormatting>
  <conditionalFormatting sqref="J23 H23">
    <cfRule type="containsErrors" dxfId="916" priority="215">
      <formula>ISERROR(H23)</formula>
    </cfRule>
  </conditionalFormatting>
  <conditionalFormatting sqref="J22 J24 H22 H24">
    <cfRule type="containsErrors" dxfId="915" priority="214">
      <formula>ISERROR(H22)</formula>
    </cfRule>
  </conditionalFormatting>
  <conditionalFormatting sqref="J25 H25">
    <cfRule type="containsErrors" dxfId="914" priority="213">
      <formula>ISERROR(H25)</formula>
    </cfRule>
  </conditionalFormatting>
  <conditionalFormatting sqref="K5">
    <cfRule type="containsErrors" dxfId="913" priority="212">
      <formula>ISERROR(K5)</formula>
    </cfRule>
  </conditionalFormatting>
  <conditionalFormatting sqref="K6:K7">
    <cfRule type="containsErrors" dxfId="912" priority="211">
      <formula>ISERROR(K6)</formula>
    </cfRule>
  </conditionalFormatting>
  <conditionalFormatting sqref="K8">
    <cfRule type="containsErrors" dxfId="911" priority="210">
      <formula>ISERROR(K8)</formula>
    </cfRule>
  </conditionalFormatting>
  <conditionalFormatting sqref="K9 K11 K13 K15">
    <cfRule type="containsErrors" dxfId="910" priority="209">
      <formula>ISERROR(K9)</formula>
    </cfRule>
  </conditionalFormatting>
  <conditionalFormatting sqref="K10 K12 K16">
    <cfRule type="containsErrors" dxfId="909" priority="208">
      <formula>ISERROR(K10)</formula>
    </cfRule>
  </conditionalFormatting>
  <conditionalFormatting sqref="K18">
    <cfRule type="containsErrors" dxfId="908" priority="207">
      <formula>ISERROR(K18)</formula>
    </cfRule>
  </conditionalFormatting>
  <conditionalFormatting sqref="K17 K19">
    <cfRule type="containsErrors" dxfId="907" priority="206">
      <formula>ISERROR(K17)</formula>
    </cfRule>
  </conditionalFormatting>
  <conditionalFormatting sqref="K20">
    <cfRule type="containsErrors" dxfId="906" priority="205">
      <formula>ISERROR(K20)</formula>
    </cfRule>
  </conditionalFormatting>
  <conditionalFormatting sqref="K21">
    <cfRule type="containsErrors" dxfId="905" priority="204">
      <formula>ISERROR(K21)</formula>
    </cfRule>
  </conditionalFormatting>
  <conditionalFormatting sqref="K23">
    <cfRule type="containsErrors" dxfId="904" priority="203">
      <formula>ISERROR(K23)</formula>
    </cfRule>
  </conditionalFormatting>
  <conditionalFormatting sqref="K22 K24">
    <cfRule type="containsErrors" dxfId="903" priority="202">
      <formula>ISERROR(K22)</formula>
    </cfRule>
  </conditionalFormatting>
  <conditionalFormatting sqref="K25">
    <cfRule type="containsErrors" dxfId="902" priority="201">
      <formula>ISERROR(K25)</formula>
    </cfRule>
  </conditionalFormatting>
  <conditionalFormatting sqref="E14 C14">
    <cfRule type="containsErrors" dxfId="901" priority="29">
      <formula>ISERROR(C14)</formula>
    </cfRule>
  </conditionalFormatting>
  <conditionalFormatting sqref="H14">
    <cfRule type="containsErrors" dxfId="900" priority="28">
      <formula>ISERROR(H14)</formula>
    </cfRule>
  </conditionalFormatting>
  <conditionalFormatting sqref="F14">
    <cfRule type="containsErrors" dxfId="899" priority="27">
      <formula>ISERROR(F14)</formula>
    </cfRule>
  </conditionalFormatting>
  <conditionalFormatting sqref="R14">
    <cfRule type="containsErrors" dxfId="898" priority="26">
      <formula>ISERROR(R14)</formula>
    </cfRule>
  </conditionalFormatting>
  <conditionalFormatting sqref="K14">
    <cfRule type="containsErrors" dxfId="897" priority="25">
      <formula>ISERROR(K14)</formula>
    </cfRule>
  </conditionalFormatting>
  <conditionalFormatting sqref="N5">
    <cfRule type="containsErrors" dxfId="896" priority="24">
      <formula>ISERROR(N5)</formula>
    </cfRule>
  </conditionalFormatting>
  <conditionalFormatting sqref="N6:N7">
    <cfRule type="containsErrors" dxfId="895" priority="23">
      <formula>ISERROR(N6)</formula>
    </cfRule>
  </conditionalFormatting>
  <conditionalFormatting sqref="N8">
    <cfRule type="containsErrors" dxfId="894" priority="22">
      <formula>ISERROR(N8)</formula>
    </cfRule>
  </conditionalFormatting>
  <conditionalFormatting sqref="N9 N11 N13 N15">
    <cfRule type="containsErrors" dxfId="893" priority="21">
      <formula>ISERROR(N9)</formula>
    </cfRule>
  </conditionalFormatting>
  <conditionalFormatting sqref="N10 N12 N16">
    <cfRule type="containsErrors" dxfId="892" priority="20">
      <formula>ISERROR(N10)</formula>
    </cfRule>
  </conditionalFormatting>
  <conditionalFormatting sqref="N18">
    <cfRule type="containsErrors" dxfId="891" priority="19">
      <formula>ISERROR(N18)</formula>
    </cfRule>
  </conditionalFormatting>
  <conditionalFormatting sqref="N17 N19">
    <cfRule type="containsErrors" dxfId="890" priority="18">
      <formula>ISERROR(N17)</formula>
    </cfRule>
  </conditionalFormatting>
  <conditionalFormatting sqref="N20">
    <cfRule type="containsErrors" dxfId="889" priority="17">
      <formula>ISERROR(N20)</formula>
    </cfRule>
  </conditionalFormatting>
  <conditionalFormatting sqref="N21">
    <cfRule type="containsErrors" dxfId="888" priority="16">
      <formula>ISERROR(N21)</formula>
    </cfRule>
  </conditionalFormatting>
  <conditionalFormatting sqref="N23">
    <cfRule type="containsErrors" dxfId="887" priority="15">
      <formula>ISERROR(N23)</formula>
    </cfRule>
  </conditionalFormatting>
  <conditionalFormatting sqref="N22 N24">
    <cfRule type="containsErrors" dxfId="886" priority="14">
      <formula>ISERROR(N22)</formula>
    </cfRule>
  </conditionalFormatting>
  <conditionalFormatting sqref="N25">
    <cfRule type="containsErrors" dxfId="885" priority="13">
      <formula>ISERROR(N25)</formula>
    </cfRule>
  </conditionalFormatting>
  <conditionalFormatting sqref="N14">
    <cfRule type="containsErrors" dxfId="884" priority="12">
      <formula>ISERROR(N14)</formula>
    </cfRule>
  </conditionalFormatting>
  <conditionalFormatting sqref="M21">
    <cfRule type="containsErrors" dxfId="883" priority="10">
      <formula>ISERROR(M21)</formula>
    </cfRule>
  </conditionalFormatting>
  <conditionalFormatting sqref="M23">
    <cfRule type="containsErrors" dxfId="882" priority="9">
      <formula>ISERROR(M23)</formula>
    </cfRule>
  </conditionalFormatting>
  <conditionalFormatting sqref="M22 M24">
    <cfRule type="containsErrors" dxfId="881" priority="8">
      <formula>ISERROR(M22)</formula>
    </cfRule>
  </conditionalFormatting>
  <conditionalFormatting sqref="M25">
    <cfRule type="containsErrors" dxfId="880" priority="7">
      <formula>ISERROR(M25)</formula>
    </cfRule>
  </conditionalFormatting>
  <conditionalFormatting sqref="P21">
    <cfRule type="containsErrors" dxfId="879" priority="5">
      <formula>ISERROR(P21)</formula>
    </cfRule>
  </conditionalFormatting>
  <conditionalFormatting sqref="P23">
    <cfRule type="containsErrors" dxfId="878" priority="4">
      <formula>ISERROR(P23)</formula>
    </cfRule>
  </conditionalFormatting>
  <conditionalFormatting sqref="P22 P24">
    <cfRule type="containsErrors" dxfId="877" priority="3">
      <formula>ISERROR(P22)</formula>
    </cfRule>
  </conditionalFormatting>
  <conditionalFormatting sqref="P25">
    <cfRule type="containsErrors" dxfId="876" priority="2">
      <formula>ISERROR(P25)</formula>
    </cfRule>
  </conditionalFormatting>
  <conditionalFormatting sqref="M5">
    <cfRule type="containsErrors" dxfId="875" priority="1">
      <formula>ISERROR(M5)</formula>
    </cfRule>
  </conditionalFormatting>
  <pageMargins left="0.19685039370078741" right="0.15748031496062992" top="0.19685039370078741" bottom="0.19685039370078741" header="0.11811023622047245" footer="0.11811023622047245"/>
  <pageSetup paperSize="9" scale="68" orientation="portrait" r:id="rId1"/>
  <headerFooter>
    <oddFooter>&amp;L&amp;"Segoe UI,Standard"&amp;8&amp;K00-049BAWAG Group AG&amp;R&amp;"Segoe UI,Standard"&amp;8&amp;K00-049&amp;D</oddFooter>
  </headerFooter>
  <ignoredErrors>
    <ignoredError sqref="R23:R26 V23:V26 S23:T26 B16:L24 B15:L15 B13:L13 B4:L12 S8:U8 S5:U5 S7:U7 S6:U6 S9:V12 S16:T22 V16:V22 R16:R22 S15:T15 V15 R15 S13:T13 S4:V4 V13 R13 R4:R12 O14:Y14 O4:Q12 V5:Y5 O13:Q13 U13 W13:Y13 W4:Y4 O16:Q22 O15:Q15 U15 W15:Y15 U16:U22 W16:Y22 W9:Y12 V8:Y8 V6:Y6 V7:Y7 B26:L26 B25:G25 I25:L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zoomScaleNormal="100" workbookViewId="0">
      <pane xSplit="1" ySplit="3" topLeftCell="B4" activePane="bottomRight" state="frozen"/>
      <selection activeCell="A5" sqref="A5"/>
      <selection pane="topRight" activeCell="A5" sqref="A5"/>
      <selection pane="bottomLeft" activeCell="A5" sqref="A5"/>
      <selection pane="bottomRight" activeCell="L31" sqref="L31"/>
    </sheetView>
  </sheetViews>
  <sheetFormatPr baseColWidth="10" defaultRowHeight="15"/>
  <cols>
    <col min="1" max="1" width="38.42578125" customWidth="1"/>
    <col min="2" max="5" width="6.7109375" customWidth="1"/>
    <col min="6" max="6" width="1.85546875" style="146" customWidth="1"/>
    <col min="7" max="10" width="6.7109375" customWidth="1"/>
    <col min="11" max="11" width="1.85546875" style="146" customWidth="1"/>
    <col min="12" max="12" width="6.7109375" customWidth="1"/>
    <col min="13" max="13" width="6.7109375" style="423" customWidth="1"/>
  </cols>
  <sheetData>
    <row r="1" spans="1:13" ht="16.5">
      <c r="A1" s="2" t="s">
        <v>44</v>
      </c>
    </row>
    <row r="2" spans="1:13">
      <c r="A2" s="6" t="s">
        <v>14</v>
      </c>
    </row>
    <row r="3" spans="1:13" ht="15.75" thickBot="1">
      <c r="A3" s="6"/>
      <c r="B3" s="119"/>
      <c r="C3" s="119"/>
      <c r="D3" s="119"/>
      <c r="E3" s="119"/>
      <c r="F3" s="139"/>
      <c r="G3" s="119"/>
      <c r="H3" s="119"/>
      <c r="I3" s="119"/>
      <c r="J3" s="119"/>
      <c r="K3" s="139"/>
      <c r="L3" s="119"/>
      <c r="M3" s="119"/>
    </row>
    <row r="4" spans="1:13" ht="15.75" thickTop="1">
      <c r="A4" s="7" t="s">
        <v>16</v>
      </c>
      <c r="B4" s="513" t="s">
        <v>78</v>
      </c>
      <c r="C4" s="514"/>
      <c r="D4" s="514"/>
      <c r="E4" s="515"/>
      <c r="F4" s="131"/>
      <c r="G4" s="526" t="s">
        <v>79</v>
      </c>
      <c r="H4" s="520"/>
      <c r="I4" s="520"/>
      <c r="J4" s="521"/>
      <c r="K4" s="131"/>
      <c r="L4" s="522" t="s">
        <v>160</v>
      </c>
      <c r="M4" s="523"/>
    </row>
    <row r="5" spans="1:13">
      <c r="B5" s="42" t="s">
        <v>80</v>
      </c>
      <c r="C5" s="40" t="s">
        <v>81</v>
      </c>
      <c r="D5" s="43" t="s">
        <v>82</v>
      </c>
      <c r="E5" s="44" t="s">
        <v>83</v>
      </c>
      <c r="F5" s="132"/>
      <c r="G5" s="315" t="s">
        <v>80</v>
      </c>
      <c r="H5" s="40" t="s">
        <v>81</v>
      </c>
      <c r="I5" s="40" t="s">
        <v>82</v>
      </c>
      <c r="J5" s="44" t="s">
        <v>83</v>
      </c>
      <c r="K5" s="132"/>
      <c r="L5" s="315" t="s">
        <v>80</v>
      </c>
      <c r="M5" s="433" t="s">
        <v>81</v>
      </c>
    </row>
    <row r="6" spans="1:13">
      <c r="A6" s="10" t="s">
        <v>46</v>
      </c>
      <c r="B6" s="129">
        <v>760</v>
      </c>
      <c r="C6" s="50">
        <v>887</v>
      </c>
      <c r="D6" s="49">
        <v>717</v>
      </c>
      <c r="E6" s="51">
        <v>1180</v>
      </c>
      <c r="F6" s="140"/>
      <c r="G6" s="316">
        <v>1108</v>
      </c>
      <c r="H6" s="50">
        <v>937</v>
      </c>
      <c r="I6" s="129">
        <v>751</v>
      </c>
      <c r="J6" s="51">
        <v>1069</v>
      </c>
      <c r="K6" s="140"/>
      <c r="L6" s="353">
        <v>2342</v>
      </c>
      <c r="M6" s="387">
        <v>803</v>
      </c>
    </row>
    <row r="7" spans="1:13" s="183" customFormat="1">
      <c r="A7" s="11" t="s">
        <v>17</v>
      </c>
      <c r="B7" s="153"/>
      <c r="C7" s="55"/>
      <c r="D7" s="54"/>
      <c r="E7" s="303"/>
      <c r="F7" s="140"/>
      <c r="G7" s="317"/>
      <c r="H7" s="55"/>
      <c r="I7" s="153"/>
      <c r="J7" s="303"/>
      <c r="K7" s="140"/>
      <c r="L7" s="498"/>
      <c r="M7" s="303"/>
    </row>
    <row r="8" spans="1:13">
      <c r="A8" s="45" t="s">
        <v>47</v>
      </c>
      <c r="B8" s="147">
        <v>546</v>
      </c>
      <c r="C8" s="53">
        <v>510</v>
      </c>
      <c r="D8" s="52">
        <v>434</v>
      </c>
      <c r="E8" s="304">
        <v>458</v>
      </c>
      <c r="F8" s="140"/>
      <c r="G8" s="318">
        <v>409</v>
      </c>
      <c r="H8" s="53">
        <v>393</v>
      </c>
      <c r="I8" s="147">
        <v>360</v>
      </c>
      <c r="J8" s="304">
        <v>351</v>
      </c>
      <c r="K8" s="140"/>
      <c r="L8" s="337">
        <v>368</v>
      </c>
      <c r="M8" s="304">
        <v>409</v>
      </c>
    </row>
    <row r="9" spans="1:13">
      <c r="A9" s="45" t="s">
        <v>48</v>
      </c>
      <c r="B9" s="147">
        <v>194</v>
      </c>
      <c r="C9" s="53">
        <v>191</v>
      </c>
      <c r="D9" s="52">
        <v>183</v>
      </c>
      <c r="E9" s="304">
        <v>448</v>
      </c>
      <c r="F9" s="140"/>
      <c r="G9" s="318">
        <v>544</v>
      </c>
      <c r="H9" s="53">
        <v>510</v>
      </c>
      <c r="I9" s="147">
        <v>508</v>
      </c>
      <c r="J9" s="304">
        <v>504</v>
      </c>
      <c r="K9" s="140"/>
      <c r="L9" s="337">
        <v>499</v>
      </c>
      <c r="M9" s="304">
        <v>537</v>
      </c>
    </row>
    <row r="10" spans="1:13">
      <c r="A10" s="72" t="s">
        <v>85</v>
      </c>
      <c r="B10" s="151">
        <v>3104</v>
      </c>
      <c r="C10" s="85">
        <v>3043</v>
      </c>
      <c r="D10" s="73">
        <v>2751</v>
      </c>
      <c r="E10" s="305">
        <v>4408</v>
      </c>
      <c r="F10" s="140"/>
      <c r="G10" s="319">
        <v>2697</v>
      </c>
      <c r="H10" s="85">
        <v>2379</v>
      </c>
      <c r="I10" s="151">
        <v>3137</v>
      </c>
      <c r="J10" s="305">
        <v>3039</v>
      </c>
      <c r="K10" s="140"/>
      <c r="L10" s="499">
        <v>2959</v>
      </c>
      <c r="M10" s="305">
        <v>3069</v>
      </c>
    </row>
    <row r="11" spans="1:13">
      <c r="A11" s="507" t="s">
        <v>86</v>
      </c>
      <c r="B11" s="152">
        <v>34541</v>
      </c>
      <c r="C11" s="57">
        <v>33752</v>
      </c>
      <c r="D11" s="56">
        <v>33003</v>
      </c>
      <c r="E11" s="306">
        <v>38016</v>
      </c>
      <c r="F11" s="156"/>
      <c r="G11" s="320">
        <v>38710</v>
      </c>
      <c r="H11" s="57">
        <v>38640</v>
      </c>
      <c r="I11" s="152">
        <v>38767</v>
      </c>
      <c r="J11" s="306">
        <v>38334</v>
      </c>
      <c r="K11" s="156"/>
      <c r="L11" s="500">
        <v>38737</v>
      </c>
      <c r="M11" s="306">
        <v>37631</v>
      </c>
    </row>
    <row r="12" spans="1:13">
      <c r="A12" s="67" t="s">
        <v>49</v>
      </c>
      <c r="B12" s="153">
        <v>28183</v>
      </c>
      <c r="C12" s="55">
        <v>27991</v>
      </c>
      <c r="D12" s="54">
        <v>27513</v>
      </c>
      <c r="E12" s="303">
        <v>30793</v>
      </c>
      <c r="F12" s="140"/>
      <c r="G12" s="317">
        <v>30473</v>
      </c>
      <c r="H12" s="55">
        <v>30191</v>
      </c>
      <c r="I12" s="153">
        <v>30305</v>
      </c>
      <c r="J12" s="303">
        <v>30482</v>
      </c>
      <c r="K12" s="140"/>
      <c r="L12" s="498">
        <v>30197</v>
      </c>
      <c r="M12" s="303">
        <v>31062</v>
      </c>
    </row>
    <row r="13" spans="1:13">
      <c r="A13" s="508" t="s">
        <v>50</v>
      </c>
      <c r="B13" s="147">
        <v>3366</v>
      </c>
      <c r="C13" s="53">
        <v>3644</v>
      </c>
      <c r="D13" s="52">
        <v>3573</v>
      </c>
      <c r="E13" s="304">
        <v>3563</v>
      </c>
      <c r="F13" s="140"/>
      <c r="G13" s="318">
        <v>3476</v>
      </c>
      <c r="H13" s="53">
        <v>3205</v>
      </c>
      <c r="I13" s="147">
        <v>3542</v>
      </c>
      <c r="J13" s="304">
        <v>3512</v>
      </c>
      <c r="K13" s="140"/>
      <c r="L13" s="337">
        <v>3354</v>
      </c>
      <c r="M13" s="304">
        <v>2955</v>
      </c>
    </row>
    <row r="14" spans="1:13">
      <c r="A14" s="67" t="s">
        <v>51</v>
      </c>
      <c r="B14" s="153">
        <v>2992</v>
      </c>
      <c r="C14" s="55">
        <v>2117</v>
      </c>
      <c r="D14" s="54">
        <v>1917</v>
      </c>
      <c r="E14" s="303">
        <v>3660</v>
      </c>
      <c r="F14" s="140"/>
      <c r="G14" s="317">
        <v>4761</v>
      </c>
      <c r="H14" s="55">
        <v>5244</v>
      </c>
      <c r="I14" s="153">
        <v>4920</v>
      </c>
      <c r="J14" s="303">
        <v>4340</v>
      </c>
      <c r="K14" s="140"/>
      <c r="L14" s="498">
        <v>5186</v>
      </c>
      <c r="M14" s="303">
        <v>3614</v>
      </c>
    </row>
    <row r="15" spans="1:13" ht="21">
      <c r="A15" s="47" t="s">
        <v>146</v>
      </c>
      <c r="B15" s="147">
        <v>0</v>
      </c>
      <c r="C15" s="53">
        <v>0</v>
      </c>
      <c r="D15" s="52">
        <v>0</v>
      </c>
      <c r="E15" s="304">
        <v>0</v>
      </c>
      <c r="F15" s="140"/>
      <c r="G15" s="318">
        <v>0</v>
      </c>
      <c r="H15" s="53">
        <v>0</v>
      </c>
      <c r="I15" s="147">
        <v>0</v>
      </c>
      <c r="J15" s="304">
        <v>1</v>
      </c>
      <c r="K15" s="140"/>
      <c r="L15" s="337">
        <v>3</v>
      </c>
      <c r="M15" s="304">
        <v>4</v>
      </c>
    </row>
    <row r="16" spans="1:13">
      <c r="A16" s="45" t="s">
        <v>52</v>
      </c>
      <c r="B16" s="147">
        <v>583</v>
      </c>
      <c r="C16" s="53">
        <v>590</v>
      </c>
      <c r="D16" s="52">
        <v>543</v>
      </c>
      <c r="E16" s="304">
        <v>517</v>
      </c>
      <c r="F16" s="140"/>
      <c r="G16" s="318">
        <v>415</v>
      </c>
      <c r="H16" s="53">
        <v>440</v>
      </c>
      <c r="I16" s="147">
        <v>379</v>
      </c>
      <c r="J16" s="304">
        <v>401</v>
      </c>
      <c r="K16" s="140"/>
      <c r="L16" s="337">
        <v>410</v>
      </c>
      <c r="M16" s="304">
        <v>494</v>
      </c>
    </row>
    <row r="17" spans="1:13">
      <c r="A17" s="10" t="s">
        <v>53</v>
      </c>
      <c r="B17" s="147">
        <v>54</v>
      </c>
      <c r="C17" s="53">
        <v>53</v>
      </c>
      <c r="D17" s="52">
        <v>52</v>
      </c>
      <c r="E17" s="304">
        <v>223</v>
      </c>
      <c r="F17" s="140"/>
      <c r="G17" s="318">
        <v>223</v>
      </c>
      <c r="H17" s="53">
        <v>224</v>
      </c>
      <c r="I17" s="147">
        <v>228</v>
      </c>
      <c r="J17" s="304">
        <v>234</v>
      </c>
      <c r="K17" s="140"/>
      <c r="L17" s="337">
        <v>496</v>
      </c>
      <c r="M17" s="304">
        <v>637</v>
      </c>
    </row>
    <row r="18" spans="1:13">
      <c r="A18" s="11" t="s">
        <v>54</v>
      </c>
      <c r="B18" s="153">
        <v>375</v>
      </c>
      <c r="C18" s="55">
        <v>379</v>
      </c>
      <c r="D18" s="54">
        <v>388</v>
      </c>
      <c r="E18" s="303">
        <v>488</v>
      </c>
      <c r="F18" s="140"/>
      <c r="G18" s="317">
        <v>490</v>
      </c>
      <c r="H18" s="55">
        <v>496</v>
      </c>
      <c r="I18" s="153">
        <v>497</v>
      </c>
      <c r="J18" s="303">
        <v>505</v>
      </c>
      <c r="K18" s="140"/>
      <c r="L18" s="498">
        <v>540</v>
      </c>
      <c r="M18" s="303">
        <v>569</v>
      </c>
    </row>
    <row r="19" spans="1:13">
      <c r="A19" s="14" t="s">
        <v>55</v>
      </c>
      <c r="B19" s="147">
        <v>11</v>
      </c>
      <c r="C19" s="53">
        <v>6</v>
      </c>
      <c r="D19" s="52">
        <v>5</v>
      </c>
      <c r="E19" s="304">
        <v>12</v>
      </c>
      <c r="F19" s="140"/>
      <c r="G19" s="318">
        <v>16</v>
      </c>
      <c r="H19" s="53">
        <v>20</v>
      </c>
      <c r="I19" s="147">
        <v>14</v>
      </c>
      <c r="J19" s="304">
        <v>15</v>
      </c>
      <c r="K19" s="140"/>
      <c r="L19" s="337">
        <v>10</v>
      </c>
      <c r="M19" s="304">
        <v>12</v>
      </c>
    </row>
    <row r="20" spans="1:13">
      <c r="A20" s="48" t="s">
        <v>56</v>
      </c>
      <c r="B20" s="154">
        <v>184</v>
      </c>
      <c r="C20" s="59">
        <v>166</v>
      </c>
      <c r="D20" s="58">
        <v>100</v>
      </c>
      <c r="E20" s="307">
        <v>116</v>
      </c>
      <c r="F20" s="140"/>
      <c r="G20" s="321">
        <v>140</v>
      </c>
      <c r="H20" s="59">
        <v>108</v>
      </c>
      <c r="I20" s="154">
        <v>89</v>
      </c>
      <c r="J20" s="307">
        <v>75</v>
      </c>
      <c r="K20" s="140"/>
      <c r="L20" s="501">
        <v>53</v>
      </c>
      <c r="M20" s="307">
        <v>26</v>
      </c>
    </row>
    <row r="21" spans="1:13">
      <c r="A21" s="48" t="s">
        <v>57</v>
      </c>
      <c r="B21" s="154">
        <v>192</v>
      </c>
      <c r="C21" s="59">
        <v>139</v>
      </c>
      <c r="D21" s="58">
        <v>177</v>
      </c>
      <c r="E21" s="307">
        <v>190</v>
      </c>
      <c r="F21" s="140"/>
      <c r="G21" s="321">
        <v>185</v>
      </c>
      <c r="H21" s="59">
        <v>123</v>
      </c>
      <c r="I21" s="154">
        <v>134</v>
      </c>
      <c r="J21" s="307">
        <v>170</v>
      </c>
      <c r="K21" s="140"/>
      <c r="L21" s="501">
        <v>171</v>
      </c>
      <c r="M21" s="307">
        <v>272</v>
      </c>
    </row>
    <row r="22" spans="1:13">
      <c r="A22" s="16" t="s">
        <v>16</v>
      </c>
      <c r="B22" s="74">
        <v>40544</v>
      </c>
      <c r="C22" s="60">
        <v>39717</v>
      </c>
      <c r="D22" s="60">
        <v>38354</v>
      </c>
      <c r="E22" s="308">
        <v>46056</v>
      </c>
      <c r="F22" s="156"/>
      <c r="G22" s="322">
        <v>44937</v>
      </c>
      <c r="H22" s="60">
        <v>44270</v>
      </c>
      <c r="I22" s="74">
        <v>44864</v>
      </c>
      <c r="J22" s="308">
        <v>44698</v>
      </c>
      <c r="K22" s="156"/>
      <c r="L22" s="502">
        <v>46588</v>
      </c>
      <c r="M22" s="308">
        <v>44463</v>
      </c>
    </row>
    <row r="23" spans="1:13" ht="15.75" thickBot="1">
      <c r="B23" s="115"/>
      <c r="C23" s="115"/>
      <c r="D23" s="115"/>
      <c r="E23" s="309"/>
      <c r="G23" s="323"/>
      <c r="H23" s="115"/>
      <c r="I23" s="115"/>
      <c r="J23" s="309"/>
      <c r="L23" s="309"/>
      <c r="M23" s="309"/>
    </row>
    <row r="24" spans="1:13" ht="15.75" thickTop="1">
      <c r="A24" s="7" t="s">
        <v>45</v>
      </c>
      <c r="B24" s="513" t="s">
        <v>78</v>
      </c>
      <c r="C24" s="514"/>
      <c r="D24" s="514"/>
      <c r="E24" s="515"/>
      <c r="F24" s="131"/>
      <c r="G24" s="526" t="s">
        <v>79</v>
      </c>
      <c r="H24" s="520"/>
      <c r="I24" s="520"/>
      <c r="J24" s="521"/>
      <c r="K24" s="131"/>
      <c r="L24" s="522" t="s">
        <v>160</v>
      </c>
      <c r="M24" s="523"/>
    </row>
    <row r="25" spans="1:13">
      <c r="B25" s="42" t="s">
        <v>80</v>
      </c>
      <c r="C25" s="40" t="s">
        <v>81</v>
      </c>
      <c r="D25" s="43" t="s">
        <v>82</v>
      </c>
      <c r="E25" s="44" t="s">
        <v>83</v>
      </c>
      <c r="F25" s="132"/>
      <c r="G25" s="315" t="s">
        <v>80</v>
      </c>
      <c r="H25" s="40" t="s">
        <v>81</v>
      </c>
      <c r="I25" s="40" t="s">
        <v>82</v>
      </c>
      <c r="J25" s="44" t="s">
        <v>83</v>
      </c>
      <c r="K25" s="132"/>
      <c r="L25" s="315" t="s">
        <v>80</v>
      </c>
      <c r="M25" s="433" t="s">
        <v>81</v>
      </c>
    </row>
    <row r="26" spans="1:13">
      <c r="A26" s="13" t="s">
        <v>58</v>
      </c>
      <c r="B26" s="155">
        <v>37342</v>
      </c>
      <c r="C26" s="61">
        <v>36394</v>
      </c>
      <c r="D26" s="62">
        <v>34984</v>
      </c>
      <c r="E26" s="310">
        <v>42479</v>
      </c>
      <c r="F26" s="156"/>
      <c r="G26" s="324">
        <v>41412</v>
      </c>
      <c r="H26" s="61">
        <v>40400</v>
      </c>
      <c r="I26" s="155">
        <v>40917</v>
      </c>
      <c r="J26" s="310">
        <v>40693</v>
      </c>
      <c r="K26" s="156"/>
      <c r="L26" s="352">
        <v>42483</v>
      </c>
      <c r="M26" s="310">
        <v>40477</v>
      </c>
    </row>
    <row r="27" spans="1:13" s="183" customFormat="1">
      <c r="A27" s="11" t="s">
        <v>59</v>
      </c>
      <c r="B27" s="153"/>
      <c r="C27" s="66"/>
      <c r="D27" s="54"/>
      <c r="E27" s="311"/>
      <c r="F27" s="140"/>
      <c r="G27" s="317"/>
      <c r="H27" s="66"/>
      <c r="I27" s="153"/>
      <c r="J27" s="311"/>
      <c r="K27" s="140"/>
      <c r="L27" s="498"/>
      <c r="M27" s="311"/>
    </row>
    <row r="28" spans="1:13">
      <c r="A28" s="45" t="s">
        <v>48</v>
      </c>
      <c r="B28" s="147">
        <v>964</v>
      </c>
      <c r="C28" s="64">
        <v>847</v>
      </c>
      <c r="D28" s="52">
        <v>756</v>
      </c>
      <c r="E28" s="312">
        <v>726</v>
      </c>
      <c r="F28" s="140"/>
      <c r="G28" s="318">
        <v>966</v>
      </c>
      <c r="H28" s="64">
        <v>948</v>
      </c>
      <c r="I28" s="147">
        <v>588</v>
      </c>
      <c r="J28" s="312">
        <v>576</v>
      </c>
      <c r="K28" s="140"/>
      <c r="L28" s="337">
        <v>527</v>
      </c>
      <c r="M28" s="312">
        <v>515</v>
      </c>
    </row>
    <row r="29" spans="1:13">
      <c r="A29" s="46" t="s">
        <v>47</v>
      </c>
      <c r="B29" s="147">
        <v>505</v>
      </c>
      <c r="C29" s="64">
        <v>405</v>
      </c>
      <c r="D29" s="52">
        <v>338</v>
      </c>
      <c r="E29" s="312">
        <v>345</v>
      </c>
      <c r="F29" s="140"/>
      <c r="G29" s="318">
        <v>292</v>
      </c>
      <c r="H29" s="64">
        <v>295</v>
      </c>
      <c r="I29" s="147">
        <v>282</v>
      </c>
      <c r="J29" s="312">
        <v>301</v>
      </c>
      <c r="K29" s="140"/>
      <c r="L29" s="337">
        <v>353</v>
      </c>
      <c r="M29" s="312">
        <v>348</v>
      </c>
    </row>
    <row r="30" spans="1:13">
      <c r="A30" s="45" t="s">
        <v>61</v>
      </c>
      <c r="B30" s="153">
        <v>34345</v>
      </c>
      <c r="C30" s="66">
        <v>33846</v>
      </c>
      <c r="D30" s="54">
        <v>32700</v>
      </c>
      <c r="E30" s="311">
        <v>39894</v>
      </c>
      <c r="F30" s="140"/>
      <c r="G30" s="317">
        <v>38862</v>
      </c>
      <c r="H30" s="66">
        <v>37831</v>
      </c>
      <c r="I30" s="153">
        <v>38796</v>
      </c>
      <c r="J30" s="311">
        <v>38325</v>
      </c>
      <c r="K30" s="140"/>
      <c r="L30" s="498">
        <v>39555</v>
      </c>
      <c r="M30" s="311">
        <v>37696</v>
      </c>
    </row>
    <row r="31" spans="1:13">
      <c r="A31" s="67" t="s">
        <v>49</v>
      </c>
      <c r="B31" s="147">
        <v>25480</v>
      </c>
      <c r="C31" s="64">
        <v>25389</v>
      </c>
      <c r="D31" s="52">
        <v>24701</v>
      </c>
      <c r="E31" s="312">
        <v>30947</v>
      </c>
      <c r="F31" s="140"/>
      <c r="G31" s="318">
        <v>30475</v>
      </c>
      <c r="H31" s="64">
        <v>29817</v>
      </c>
      <c r="I31" s="147">
        <v>30853</v>
      </c>
      <c r="J31" s="312">
        <v>30195</v>
      </c>
      <c r="K31" s="140"/>
      <c r="L31" s="337">
        <v>30535</v>
      </c>
      <c r="M31" s="312">
        <v>30089</v>
      </c>
    </row>
    <row r="32" spans="1:13">
      <c r="A32" s="65" t="s">
        <v>60</v>
      </c>
      <c r="B32" s="153">
        <v>5210</v>
      </c>
      <c r="C32" s="66">
        <v>5120</v>
      </c>
      <c r="D32" s="54">
        <v>4942</v>
      </c>
      <c r="E32" s="311">
        <v>4938</v>
      </c>
      <c r="F32" s="140"/>
      <c r="G32" s="317">
        <v>4122</v>
      </c>
      <c r="H32" s="66">
        <v>4051</v>
      </c>
      <c r="I32" s="153">
        <v>3956</v>
      </c>
      <c r="J32" s="311">
        <v>3849</v>
      </c>
      <c r="K32" s="140"/>
      <c r="L32" s="498">
        <v>4220</v>
      </c>
      <c r="M32" s="311">
        <v>4682</v>
      </c>
    </row>
    <row r="33" spans="1:13">
      <c r="A33" s="67" t="s">
        <v>51</v>
      </c>
      <c r="B33" s="147">
        <v>3655</v>
      </c>
      <c r="C33" s="64">
        <v>3337</v>
      </c>
      <c r="D33" s="52">
        <v>3057</v>
      </c>
      <c r="E33" s="312">
        <v>4009</v>
      </c>
      <c r="F33" s="140"/>
      <c r="G33" s="318">
        <v>4265</v>
      </c>
      <c r="H33" s="64">
        <v>3963</v>
      </c>
      <c r="I33" s="147">
        <v>3987</v>
      </c>
      <c r="J33" s="312">
        <v>4281</v>
      </c>
      <c r="K33" s="140"/>
      <c r="L33" s="337">
        <v>4800</v>
      </c>
      <c r="M33" s="312">
        <v>2925</v>
      </c>
    </row>
    <row r="34" spans="1:13" ht="21">
      <c r="A34" s="68" t="s">
        <v>84</v>
      </c>
      <c r="B34" s="153">
        <v>90</v>
      </c>
      <c r="C34" s="66">
        <v>0</v>
      </c>
      <c r="D34" s="54">
        <v>0</v>
      </c>
      <c r="E34" s="311">
        <v>0</v>
      </c>
      <c r="F34" s="140"/>
      <c r="G34" s="317">
        <v>0</v>
      </c>
      <c r="H34" s="66">
        <v>0</v>
      </c>
      <c r="I34" s="153">
        <v>0</v>
      </c>
      <c r="J34" s="311">
        <v>150</v>
      </c>
      <c r="K34" s="140"/>
      <c r="L34" s="498">
        <v>155</v>
      </c>
      <c r="M34" s="311">
        <v>99</v>
      </c>
    </row>
    <row r="35" spans="1:13" ht="21">
      <c r="A35" s="69" t="s">
        <v>68</v>
      </c>
      <c r="B35" s="147">
        <v>175</v>
      </c>
      <c r="C35" s="64">
        <v>135</v>
      </c>
      <c r="D35" s="52">
        <v>135</v>
      </c>
      <c r="E35" s="312">
        <v>116</v>
      </c>
      <c r="F35" s="140"/>
      <c r="G35" s="318">
        <v>95</v>
      </c>
      <c r="H35" s="64">
        <v>130</v>
      </c>
      <c r="I35" s="147">
        <v>75</v>
      </c>
      <c r="J35" s="312">
        <v>156</v>
      </c>
      <c r="K35" s="140"/>
      <c r="L35" s="337">
        <v>272</v>
      </c>
      <c r="M35" s="312">
        <v>390</v>
      </c>
    </row>
    <row r="36" spans="1:13">
      <c r="A36" s="10" t="s">
        <v>52</v>
      </c>
      <c r="B36" s="153">
        <v>210</v>
      </c>
      <c r="C36" s="66">
        <v>140</v>
      </c>
      <c r="D36" s="54">
        <v>124</v>
      </c>
      <c r="E36" s="311">
        <v>94</v>
      </c>
      <c r="F36" s="140"/>
      <c r="G36" s="317">
        <v>120</v>
      </c>
      <c r="H36" s="66">
        <v>131</v>
      </c>
      <c r="I36" s="153">
        <v>103</v>
      </c>
      <c r="J36" s="311">
        <v>104</v>
      </c>
      <c r="K36" s="140"/>
      <c r="L36" s="498">
        <v>169</v>
      </c>
      <c r="M36" s="311">
        <v>39</v>
      </c>
    </row>
    <row r="37" spans="1:13">
      <c r="A37" s="10" t="s">
        <v>62</v>
      </c>
      <c r="B37" s="147">
        <v>397</v>
      </c>
      <c r="C37" s="64">
        <v>366</v>
      </c>
      <c r="D37" s="52">
        <v>373</v>
      </c>
      <c r="E37" s="312">
        <v>450</v>
      </c>
      <c r="F37" s="140"/>
      <c r="G37" s="318">
        <v>418</v>
      </c>
      <c r="H37" s="64">
        <v>417</v>
      </c>
      <c r="I37" s="147">
        <v>480</v>
      </c>
      <c r="J37" s="312">
        <v>465</v>
      </c>
      <c r="K37" s="140"/>
      <c r="L37" s="337">
        <v>471</v>
      </c>
      <c r="M37" s="312">
        <v>476</v>
      </c>
    </row>
    <row r="38" spans="1:13">
      <c r="A38" s="11" t="s">
        <v>63</v>
      </c>
      <c r="B38" s="147">
        <v>20</v>
      </c>
      <c r="C38" s="64">
        <v>21</v>
      </c>
      <c r="D38" s="52">
        <v>3</v>
      </c>
      <c r="E38" s="312">
        <v>14</v>
      </c>
      <c r="F38" s="140"/>
      <c r="G38" s="318">
        <v>5</v>
      </c>
      <c r="H38" s="64">
        <v>0</v>
      </c>
      <c r="I38" s="147">
        <v>0</v>
      </c>
      <c r="J38" s="312">
        <v>8</v>
      </c>
      <c r="K38" s="140"/>
      <c r="L38" s="337">
        <v>13</v>
      </c>
      <c r="M38" s="312">
        <v>18</v>
      </c>
    </row>
    <row r="39" spans="1:13">
      <c r="A39" s="14" t="s">
        <v>64</v>
      </c>
      <c r="B39" s="153">
        <v>24</v>
      </c>
      <c r="C39" s="66">
        <v>27</v>
      </c>
      <c r="D39" s="54">
        <v>6</v>
      </c>
      <c r="E39" s="311">
        <v>5</v>
      </c>
      <c r="F39" s="140"/>
      <c r="G39" s="317">
        <v>10</v>
      </c>
      <c r="H39" s="66">
        <v>10</v>
      </c>
      <c r="I39" s="153">
        <v>12</v>
      </c>
      <c r="J39" s="311">
        <v>11</v>
      </c>
      <c r="K39" s="140"/>
      <c r="L39" s="498">
        <v>11</v>
      </c>
      <c r="M39" s="311">
        <v>16</v>
      </c>
    </row>
    <row r="40" spans="1:13">
      <c r="A40" s="14" t="s">
        <v>65</v>
      </c>
      <c r="B40" s="147">
        <v>612</v>
      </c>
      <c r="C40" s="64">
        <v>607</v>
      </c>
      <c r="D40" s="52">
        <v>549</v>
      </c>
      <c r="E40" s="312">
        <v>835</v>
      </c>
      <c r="F40" s="140"/>
      <c r="G40" s="318">
        <v>645</v>
      </c>
      <c r="H40" s="64">
        <v>638</v>
      </c>
      <c r="I40" s="147">
        <v>582</v>
      </c>
      <c r="J40" s="312">
        <v>597</v>
      </c>
      <c r="K40" s="140"/>
      <c r="L40" s="337">
        <v>957</v>
      </c>
      <c r="M40" s="312">
        <v>880</v>
      </c>
    </row>
    <row r="41" spans="1:13">
      <c r="A41" s="70" t="s">
        <v>66</v>
      </c>
      <c r="B41" s="152">
        <v>3202</v>
      </c>
      <c r="C41" s="71">
        <v>3322</v>
      </c>
      <c r="D41" s="56">
        <v>3370</v>
      </c>
      <c r="E41" s="313">
        <v>3577</v>
      </c>
      <c r="F41" s="156"/>
      <c r="G41" s="320">
        <v>3525</v>
      </c>
      <c r="H41" s="71">
        <v>3870</v>
      </c>
      <c r="I41" s="152">
        <v>3947</v>
      </c>
      <c r="J41" s="313">
        <v>4005</v>
      </c>
      <c r="K41" s="156"/>
      <c r="L41" s="500">
        <v>4105</v>
      </c>
      <c r="M41" s="313">
        <v>3986</v>
      </c>
    </row>
    <row r="42" spans="1:13">
      <c r="A42" s="46" t="s">
        <v>67</v>
      </c>
      <c r="B42" s="147">
        <v>3201</v>
      </c>
      <c r="C42" s="64">
        <v>3321</v>
      </c>
      <c r="D42" s="52">
        <v>3369</v>
      </c>
      <c r="E42" s="312">
        <v>3576</v>
      </c>
      <c r="F42" s="140"/>
      <c r="G42" s="318">
        <v>3523</v>
      </c>
      <c r="H42" s="64">
        <v>3571</v>
      </c>
      <c r="I42" s="147">
        <v>3648</v>
      </c>
      <c r="J42" s="312">
        <v>3706</v>
      </c>
      <c r="K42" s="140"/>
      <c r="L42" s="337">
        <v>3806</v>
      </c>
      <c r="M42" s="312">
        <v>3688</v>
      </c>
    </row>
    <row r="43" spans="1:13">
      <c r="A43" s="45" t="s">
        <v>139</v>
      </c>
      <c r="B43" s="147">
        <v>0</v>
      </c>
      <c r="C43" s="64">
        <v>0</v>
      </c>
      <c r="D43" s="52">
        <v>0</v>
      </c>
      <c r="E43" s="312">
        <v>0</v>
      </c>
      <c r="F43" s="140"/>
      <c r="G43" s="318">
        <v>0</v>
      </c>
      <c r="H43" s="64">
        <v>298</v>
      </c>
      <c r="I43" s="147">
        <v>298</v>
      </c>
      <c r="J43" s="312">
        <v>298</v>
      </c>
      <c r="K43" s="140"/>
      <c r="L43" s="337">
        <v>298</v>
      </c>
      <c r="M43" s="312">
        <v>297</v>
      </c>
    </row>
    <row r="44" spans="1:13">
      <c r="A44" s="45" t="s">
        <v>42</v>
      </c>
      <c r="B44" s="147">
        <v>1</v>
      </c>
      <c r="C44" s="64">
        <v>1</v>
      </c>
      <c r="D44" s="52">
        <v>1</v>
      </c>
      <c r="E44" s="312">
        <v>1</v>
      </c>
      <c r="F44" s="140"/>
      <c r="G44" s="318">
        <v>1</v>
      </c>
      <c r="H44" s="64">
        <v>1</v>
      </c>
      <c r="I44" s="147">
        <v>1</v>
      </c>
      <c r="J44" s="312">
        <v>1</v>
      </c>
      <c r="K44" s="140"/>
      <c r="L44" s="337">
        <v>1</v>
      </c>
      <c r="M44" s="312">
        <v>1</v>
      </c>
    </row>
    <row r="45" spans="1:13">
      <c r="A45" s="16" t="s">
        <v>45</v>
      </c>
      <c r="B45" s="74">
        <v>40544</v>
      </c>
      <c r="C45" s="74">
        <v>39717</v>
      </c>
      <c r="D45" s="60">
        <v>38354</v>
      </c>
      <c r="E45" s="314">
        <v>46056</v>
      </c>
      <c r="F45" s="156"/>
      <c r="G45" s="322">
        <v>44937</v>
      </c>
      <c r="H45" s="74">
        <v>44270</v>
      </c>
      <c r="I45" s="74">
        <v>44864</v>
      </c>
      <c r="J45" s="314">
        <v>44698</v>
      </c>
      <c r="K45" s="156"/>
      <c r="L45" s="502">
        <v>46588</v>
      </c>
      <c r="M45" s="314">
        <v>44463</v>
      </c>
    </row>
    <row r="48" spans="1:13" ht="39.75" customHeight="1">
      <c r="A48" s="524" t="s">
        <v>117</v>
      </c>
      <c r="B48" s="524"/>
      <c r="C48" s="524"/>
      <c r="D48" s="524"/>
      <c r="E48" s="524"/>
      <c r="F48" s="524"/>
      <c r="G48" s="525"/>
      <c r="H48" s="104"/>
      <c r="I48" s="104"/>
      <c r="J48" s="104"/>
      <c r="K48"/>
      <c r="M48" s="104"/>
    </row>
    <row r="52" spans="2:13">
      <c r="B52" s="506"/>
      <c r="C52" s="506"/>
      <c r="D52" s="506"/>
      <c r="E52" s="506"/>
      <c r="F52" s="506"/>
      <c r="G52" s="506"/>
      <c r="H52" s="506"/>
      <c r="I52" s="506"/>
      <c r="J52" s="506"/>
      <c r="K52" s="506"/>
      <c r="L52" s="506"/>
      <c r="M52" s="506"/>
    </row>
  </sheetData>
  <mergeCells count="7">
    <mergeCell ref="L4:M4"/>
    <mergeCell ref="L24:M24"/>
    <mergeCell ref="A48:G48"/>
    <mergeCell ref="B4:E4"/>
    <mergeCell ref="B24:E24"/>
    <mergeCell ref="G4:J4"/>
    <mergeCell ref="G24:J24"/>
  </mergeCells>
  <conditionalFormatting sqref="C5">
    <cfRule type="containsErrors" dxfId="874" priority="185">
      <formula>ISERROR(C5)</formula>
    </cfRule>
  </conditionalFormatting>
  <conditionalFormatting sqref="E5:F5">
    <cfRule type="containsErrors" dxfId="873" priority="184">
      <formula>ISERROR(E5)</formula>
    </cfRule>
  </conditionalFormatting>
  <conditionalFormatting sqref="C25">
    <cfRule type="containsErrors" dxfId="872" priority="177">
      <formula>ISERROR(C25)</formula>
    </cfRule>
  </conditionalFormatting>
  <conditionalFormatting sqref="E25:F25">
    <cfRule type="containsErrors" dxfId="871" priority="176">
      <formula>ISERROR(E25)</formula>
    </cfRule>
  </conditionalFormatting>
  <conditionalFormatting sqref="E39:F39 C39">
    <cfRule type="containsErrors" dxfId="870" priority="108">
      <formula>ISERROR(C39)</formula>
    </cfRule>
  </conditionalFormatting>
  <conditionalFormatting sqref="E26:F27 C26:C27">
    <cfRule type="containsErrors" dxfId="869" priority="112">
      <formula>ISERROR(C26)</formula>
    </cfRule>
  </conditionalFormatting>
  <conditionalFormatting sqref="E30:F30 E32:F32 E34:F34 E36:F36 C30 C32 C34 C36">
    <cfRule type="containsErrors" dxfId="868" priority="110">
      <formula>ISERROR(C30)</formula>
    </cfRule>
  </conditionalFormatting>
  <conditionalFormatting sqref="E31:F31 E33:F33 E35:F35 E37:F37 C31 C33 C35 C37">
    <cfRule type="containsErrors" dxfId="867" priority="109">
      <formula>ISERROR(C31)</formula>
    </cfRule>
  </conditionalFormatting>
  <conditionalFormatting sqref="E28:F28 C28">
    <cfRule type="containsErrors" dxfId="866" priority="111">
      <formula>ISERROR(C28)</formula>
    </cfRule>
  </conditionalFormatting>
  <conditionalFormatting sqref="E38:F38 E40:F40 C38 C40">
    <cfRule type="containsErrors" dxfId="865" priority="107">
      <formula>ISERROR(C38)</formula>
    </cfRule>
  </conditionalFormatting>
  <conditionalFormatting sqref="E29:F29 C29">
    <cfRule type="containsErrors" dxfId="864" priority="103">
      <formula>ISERROR(C29)</formula>
    </cfRule>
  </conditionalFormatting>
  <conditionalFormatting sqref="E41:F41 C41">
    <cfRule type="containsErrors" dxfId="863" priority="95">
      <formula>ISERROR(C41)</formula>
    </cfRule>
  </conditionalFormatting>
  <conditionalFormatting sqref="E45:F45 C45">
    <cfRule type="containsErrors" dxfId="862" priority="94">
      <formula>ISERROR(C45)</formula>
    </cfRule>
  </conditionalFormatting>
  <conditionalFormatting sqref="H26:H27">
    <cfRule type="containsErrors" dxfId="861" priority="89">
      <formula>ISERROR(H26)</formula>
    </cfRule>
  </conditionalFormatting>
  <conditionalFormatting sqref="H39">
    <cfRule type="containsErrors" dxfId="860" priority="85">
      <formula>ISERROR(H39)</formula>
    </cfRule>
  </conditionalFormatting>
  <conditionalFormatting sqref="H30 H32 H34 H36">
    <cfRule type="containsErrors" dxfId="859" priority="87">
      <formula>ISERROR(H30)</formula>
    </cfRule>
  </conditionalFormatting>
  <conditionalFormatting sqref="H31 H33 H35 H37">
    <cfRule type="containsErrors" dxfId="858" priority="86">
      <formula>ISERROR(H31)</formula>
    </cfRule>
  </conditionalFormatting>
  <conditionalFormatting sqref="H28">
    <cfRule type="containsErrors" dxfId="857" priority="88">
      <formula>ISERROR(H28)</formula>
    </cfRule>
  </conditionalFormatting>
  <conditionalFormatting sqref="H38 H40">
    <cfRule type="containsErrors" dxfId="856" priority="84">
      <formula>ISERROR(H38)</formula>
    </cfRule>
  </conditionalFormatting>
  <conditionalFormatting sqref="H29">
    <cfRule type="containsErrors" dxfId="855" priority="83">
      <formula>ISERROR(H29)</formula>
    </cfRule>
  </conditionalFormatting>
  <conditionalFormatting sqref="H41">
    <cfRule type="containsErrors" dxfId="854" priority="81">
      <formula>ISERROR(H41)</formula>
    </cfRule>
  </conditionalFormatting>
  <conditionalFormatting sqref="H45">
    <cfRule type="containsErrors" dxfId="853" priority="80">
      <formula>ISERROR(H45)</formula>
    </cfRule>
  </conditionalFormatting>
  <conditionalFormatting sqref="H5">
    <cfRule type="containsErrors" dxfId="852" priority="78">
      <formula>ISERROR(H5)</formula>
    </cfRule>
  </conditionalFormatting>
  <conditionalFormatting sqref="H25">
    <cfRule type="containsErrors" dxfId="851" priority="77">
      <formula>ISERROR(H25)</formula>
    </cfRule>
  </conditionalFormatting>
  <conditionalFormatting sqref="E42:F42 C42">
    <cfRule type="containsErrors" dxfId="850" priority="69">
      <formula>ISERROR(C42)</formula>
    </cfRule>
  </conditionalFormatting>
  <conditionalFormatting sqref="H42">
    <cfRule type="containsErrors" dxfId="849" priority="68">
      <formula>ISERROR(H42)</formula>
    </cfRule>
  </conditionalFormatting>
  <conditionalFormatting sqref="E43:F43 C43">
    <cfRule type="containsErrors" dxfId="848" priority="63">
      <formula>ISERROR(C43)</formula>
    </cfRule>
  </conditionalFormatting>
  <conditionalFormatting sqref="H43">
    <cfRule type="containsErrors" dxfId="847" priority="62">
      <formula>ISERROR(H43)</formula>
    </cfRule>
  </conditionalFormatting>
  <conditionalFormatting sqref="E44:F44 C44">
    <cfRule type="containsErrors" dxfId="846" priority="60">
      <formula>ISERROR(C44)</formula>
    </cfRule>
  </conditionalFormatting>
  <conditionalFormatting sqref="H44">
    <cfRule type="containsErrors" dxfId="845" priority="59">
      <formula>ISERROR(H44)</formula>
    </cfRule>
  </conditionalFormatting>
  <conditionalFormatting sqref="I5">
    <cfRule type="containsErrors" dxfId="844" priority="49">
      <formula>ISERROR(I5)</formula>
    </cfRule>
  </conditionalFormatting>
  <conditionalFormatting sqref="I25">
    <cfRule type="containsErrors" dxfId="843" priority="48">
      <formula>ISERROR(I25)</formula>
    </cfRule>
  </conditionalFormatting>
  <conditionalFormatting sqref="J5">
    <cfRule type="containsErrors" dxfId="842" priority="44">
      <formula>ISERROR(J5)</formula>
    </cfRule>
  </conditionalFormatting>
  <conditionalFormatting sqref="J25">
    <cfRule type="containsErrors" dxfId="841" priority="43">
      <formula>ISERROR(J25)</formula>
    </cfRule>
  </conditionalFormatting>
  <conditionalFormatting sqref="J26:J27">
    <cfRule type="containsErrors" dxfId="840" priority="42">
      <formula>ISERROR(J26)</formula>
    </cfRule>
  </conditionalFormatting>
  <conditionalFormatting sqref="J39">
    <cfRule type="containsErrors" dxfId="839" priority="38">
      <formula>ISERROR(J39)</formula>
    </cfRule>
  </conditionalFormatting>
  <conditionalFormatting sqref="J30 J32 J34 J36">
    <cfRule type="containsErrors" dxfId="838" priority="40">
      <formula>ISERROR(J30)</formula>
    </cfRule>
  </conditionalFormatting>
  <conditionalFormatting sqref="J31 J33 J35 J37">
    <cfRule type="containsErrors" dxfId="837" priority="39">
      <formula>ISERROR(J31)</formula>
    </cfRule>
  </conditionalFormatting>
  <conditionalFormatting sqref="J28">
    <cfRule type="containsErrors" dxfId="836" priority="41">
      <formula>ISERROR(J28)</formula>
    </cfRule>
  </conditionalFormatting>
  <conditionalFormatting sqref="J38 J40">
    <cfRule type="containsErrors" dxfId="835" priority="37">
      <formula>ISERROR(J38)</formula>
    </cfRule>
  </conditionalFormatting>
  <conditionalFormatting sqref="J29">
    <cfRule type="containsErrors" dxfId="834" priority="36">
      <formula>ISERROR(J29)</formula>
    </cfRule>
  </conditionalFormatting>
  <conditionalFormatting sqref="J41">
    <cfRule type="containsErrors" dxfId="833" priority="35">
      <formula>ISERROR(J41)</formula>
    </cfRule>
  </conditionalFormatting>
  <conditionalFormatting sqref="J45">
    <cfRule type="containsErrors" dxfId="832" priority="34">
      <formula>ISERROR(J45)</formula>
    </cfRule>
  </conditionalFormatting>
  <conditionalFormatting sqref="J42">
    <cfRule type="containsErrors" dxfId="831" priority="33">
      <formula>ISERROR(J42)</formula>
    </cfRule>
  </conditionalFormatting>
  <conditionalFormatting sqref="J43">
    <cfRule type="containsErrors" dxfId="830" priority="32">
      <formula>ISERROR(J43)</formula>
    </cfRule>
  </conditionalFormatting>
  <conditionalFormatting sqref="J44">
    <cfRule type="containsErrors" dxfId="829" priority="31">
      <formula>ISERROR(J44)</formula>
    </cfRule>
  </conditionalFormatting>
  <conditionalFormatting sqref="K5">
    <cfRule type="containsErrors" dxfId="828" priority="30">
      <formula>ISERROR(K5)</formula>
    </cfRule>
  </conditionalFormatting>
  <conditionalFormatting sqref="K25">
    <cfRule type="containsErrors" dxfId="827" priority="29">
      <formula>ISERROR(K25)</formula>
    </cfRule>
  </conditionalFormatting>
  <conditionalFormatting sqref="K39">
    <cfRule type="containsErrors" dxfId="826" priority="24">
      <formula>ISERROR(K39)</formula>
    </cfRule>
  </conditionalFormatting>
  <conditionalFormatting sqref="K26:K27">
    <cfRule type="containsErrors" dxfId="825" priority="28">
      <formula>ISERROR(K26)</formula>
    </cfRule>
  </conditionalFormatting>
  <conditionalFormatting sqref="K30 K32 K34 K36">
    <cfRule type="containsErrors" dxfId="824" priority="26">
      <formula>ISERROR(K30)</formula>
    </cfRule>
  </conditionalFormatting>
  <conditionalFormatting sqref="K31 K33 K35 K37">
    <cfRule type="containsErrors" dxfId="823" priority="25">
      <formula>ISERROR(K31)</formula>
    </cfRule>
  </conditionalFormatting>
  <conditionalFormatting sqref="K28">
    <cfRule type="containsErrors" dxfId="822" priority="27">
      <formula>ISERROR(K28)</formula>
    </cfRule>
  </conditionalFormatting>
  <conditionalFormatting sqref="K38 K40">
    <cfRule type="containsErrors" dxfId="821" priority="23">
      <formula>ISERROR(K38)</formula>
    </cfRule>
  </conditionalFormatting>
  <conditionalFormatting sqref="K29">
    <cfRule type="containsErrors" dxfId="820" priority="22">
      <formula>ISERROR(K29)</formula>
    </cfRule>
  </conditionalFormatting>
  <conditionalFormatting sqref="K41">
    <cfRule type="containsErrors" dxfId="819" priority="21">
      <formula>ISERROR(K41)</formula>
    </cfRule>
  </conditionalFormatting>
  <conditionalFormatting sqref="K45">
    <cfRule type="containsErrors" dxfId="818" priority="20">
      <formula>ISERROR(K45)</formula>
    </cfRule>
  </conditionalFormatting>
  <conditionalFormatting sqref="K42">
    <cfRule type="containsErrors" dxfId="817" priority="19">
      <formula>ISERROR(K42)</formula>
    </cfRule>
  </conditionalFormatting>
  <conditionalFormatting sqref="K43">
    <cfRule type="containsErrors" dxfId="816" priority="18">
      <formula>ISERROR(K43)</formula>
    </cfRule>
  </conditionalFormatting>
  <conditionalFormatting sqref="K44">
    <cfRule type="containsErrors" dxfId="815" priority="17">
      <formula>ISERROR(K44)</formula>
    </cfRule>
  </conditionalFormatting>
  <conditionalFormatting sqref="M26:M27">
    <cfRule type="containsErrors" dxfId="814" priority="14">
      <formula>ISERROR(M26)</formula>
    </cfRule>
  </conditionalFormatting>
  <conditionalFormatting sqref="M39">
    <cfRule type="containsErrors" dxfId="813" priority="10">
      <formula>ISERROR(M39)</formula>
    </cfRule>
  </conditionalFormatting>
  <conditionalFormatting sqref="M30 M32 M34 M36">
    <cfRule type="containsErrors" dxfId="812" priority="12">
      <formula>ISERROR(M30)</formula>
    </cfRule>
  </conditionalFormatting>
  <conditionalFormatting sqref="M31 M33 M35 M37">
    <cfRule type="containsErrors" dxfId="811" priority="11">
      <formula>ISERROR(M31)</formula>
    </cfRule>
  </conditionalFormatting>
  <conditionalFormatting sqref="M28">
    <cfRule type="containsErrors" dxfId="810" priority="13">
      <formula>ISERROR(M28)</formula>
    </cfRule>
  </conditionalFormatting>
  <conditionalFormatting sqref="M38 M40">
    <cfRule type="containsErrors" dxfId="809" priority="9">
      <formula>ISERROR(M38)</formula>
    </cfRule>
  </conditionalFormatting>
  <conditionalFormatting sqref="M29">
    <cfRule type="containsErrors" dxfId="808" priority="8">
      <formula>ISERROR(M29)</formula>
    </cfRule>
  </conditionalFormatting>
  <conditionalFormatting sqref="M41">
    <cfRule type="containsErrors" dxfId="807" priority="7">
      <formula>ISERROR(M41)</formula>
    </cfRule>
  </conditionalFormatting>
  <conditionalFormatting sqref="M45">
    <cfRule type="containsErrors" dxfId="806" priority="6">
      <formula>ISERROR(M45)</formula>
    </cfRule>
  </conditionalFormatting>
  <conditionalFormatting sqref="M42">
    <cfRule type="containsErrors" dxfId="805" priority="5">
      <formula>ISERROR(M42)</formula>
    </cfRule>
  </conditionalFormatting>
  <conditionalFormatting sqref="M43">
    <cfRule type="containsErrors" dxfId="804" priority="4">
      <formula>ISERROR(M43)</formula>
    </cfRule>
  </conditionalFormatting>
  <conditionalFormatting sqref="M44">
    <cfRule type="containsErrors" dxfId="803" priority="3">
      <formula>ISERROR(M44)</formula>
    </cfRule>
  </conditionalFormatting>
  <conditionalFormatting sqref="M5">
    <cfRule type="containsErrors" dxfId="802" priority="2">
      <formula>ISERROR(M5)</formula>
    </cfRule>
  </conditionalFormatting>
  <conditionalFormatting sqref="M25">
    <cfRule type="containsErrors" dxfId="801" priority="1">
      <formula>ISERROR(M25)</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4:A48 B4:L4 N4:O23 B46:L48 B24:K24 B23:L23 B5:G22 I5:L22 B26:G45 I39:L45 B25:G25 I25:K25 N39:O48 I26:K38 L26:L38 N24:O38 L24:M25 P24:R38 M26:M3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7"/>
  <sheetViews>
    <sheetView showGridLines="0" zoomScaleNormal="100" workbookViewId="0">
      <pane xSplit="1" ySplit="2" topLeftCell="B27" activePane="bottomRight" state="frozen"/>
      <selection activeCell="A5" sqref="A5"/>
      <selection pane="topRight" activeCell="A5" sqref="A5"/>
      <selection pane="bottomLeft" activeCell="A5" sqref="A5"/>
      <selection pane="bottomRight" activeCell="J41" sqref="J41"/>
    </sheetView>
  </sheetViews>
  <sheetFormatPr baseColWidth="10" defaultRowHeight="16.5"/>
  <cols>
    <col min="1" max="1" width="37.7109375" style="1" customWidth="1"/>
    <col min="2" max="4" width="6.7109375" style="1" customWidth="1"/>
    <col min="5" max="5" width="6.7109375" customWidth="1"/>
    <col min="6" max="6" width="1.85546875" style="130" customWidth="1"/>
    <col min="7" max="10" width="6.7109375" customWidth="1"/>
    <col min="11" max="11" width="1.85546875" style="130" customWidth="1"/>
    <col min="12" max="12" width="6.7109375" customWidth="1"/>
    <col min="13" max="13" width="6.7109375" style="423" customWidth="1"/>
    <col min="14" max="14" width="1.85546875" style="130" customWidth="1"/>
    <col min="15" max="17" width="6.7109375" style="423" customWidth="1"/>
    <col min="18" max="18" width="1.85546875" style="130" customWidth="1"/>
    <col min="19" max="20" width="6.7109375" customWidth="1"/>
  </cols>
  <sheetData>
    <row r="1" spans="1:20">
      <c r="A1" s="2" t="s">
        <v>69</v>
      </c>
    </row>
    <row r="2" spans="1:20">
      <c r="A2" s="6" t="s">
        <v>14</v>
      </c>
    </row>
    <row r="3" spans="1:20">
      <c r="B3" s="118"/>
      <c r="C3" s="118"/>
      <c r="D3" s="118"/>
      <c r="E3" s="118"/>
      <c r="F3" s="135"/>
      <c r="G3" s="118"/>
      <c r="H3" s="118"/>
      <c r="I3" s="118"/>
      <c r="J3" s="118"/>
      <c r="K3" s="135"/>
      <c r="L3" s="118"/>
      <c r="M3" s="118"/>
      <c r="N3" s="135"/>
      <c r="O3" s="118"/>
      <c r="P3" s="118"/>
      <c r="Q3" s="118"/>
      <c r="R3" s="135"/>
      <c r="S3" s="118"/>
      <c r="T3" s="118"/>
    </row>
    <row r="4" spans="1:20" ht="17.25" customHeight="1">
      <c r="A4" s="81" t="s">
        <v>148</v>
      </c>
      <c r="B4" s="81"/>
      <c r="C4" s="81"/>
      <c r="D4" s="81"/>
      <c r="E4" s="81"/>
      <c r="F4" s="81"/>
      <c r="G4" s="81"/>
      <c r="H4" s="81"/>
      <c r="I4" s="81"/>
      <c r="J4" s="81"/>
      <c r="K4" s="81"/>
      <c r="L4" s="81"/>
      <c r="M4" s="81"/>
      <c r="N4" s="81"/>
      <c r="O4" s="81"/>
      <c r="P4" s="81"/>
      <c r="Q4" s="81"/>
      <c r="R4" s="81"/>
      <c r="S4" s="81"/>
      <c r="T4" s="81"/>
    </row>
    <row r="5" spans="1:20" s="102" customFormat="1" ht="6" customHeight="1" thickBot="1">
      <c r="A5" s="101"/>
      <c r="B5" s="101"/>
      <c r="C5" s="101"/>
      <c r="D5" s="101"/>
      <c r="E5" s="101"/>
      <c r="F5" s="148"/>
      <c r="G5" s="101"/>
      <c r="H5" s="101"/>
      <c r="I5" s="101"/>
      <c r="J5" s="101"/>
      <c r="K5" s="148"/>
      <c r="L5" s="101"/>
      <c r="M5" s="101"/>
      <c r="N5" s="148"/>
      <c r="O5" s="101"/>
      <c r="P5" s="101"/>
      <c r="Q5" s="101"/>
      <c r="R5" s="148"/>
    </row>
    <row r="6" spans="1:20" ht="15.75" thickTop="1">
      <c r="A6" s="7" t="s">
        <v>70</v>
      </c>
      <c r="B6" s="527" t="s">
        <v>78</v>
      </c>
      <c r="C6" s="514"/>
      <c r="D6" s="514"/>
      <c r="E6" s="515"/>
      <c r="F6" s="131"/>
      <c r="G6" s="519" t="s">
        <v>79</v>
      </c>
      <c r="H6" s="520"/>
      <c r="I6" s="520"/>
      <c r="J6" s="521"/>
      <c r="K6" s="131"/>
      <c r="L6" s="519" t="s">
        <v>160</v>
      </c>
      <c r="M6" s="520"/>
      <c r="N6" s="131"/>
      <c r="O6" s="127" t="s">
        <v>78</v>
      </c>
      <c r="P6" s="127" t="s">
        <v>79</v>
      </c>
      <c r="Q6" s="362" t="s">
        <v>160</v>
      </c>
      <c r="R6" s="131"/>
      <c r="S6" s="127" t="s">
        <v>78</v>
      </c>
      <c r="T6" s="362" t="s">
        <v>79</v>
      </c>
    </row>
    <row r="7" spans="1:20" ht="15">
      <c r="A7" s="3"/>
      <c r="B7" s="315" t="s">
        <v>74</v>
      </c>
      <c r="C7" s="433" t="s">
        <v>75</v>
      </c>
      <c r="D7" s="434" t="s">
        <v>76</v>
      </c>
      <c r="E7" s="269" t="s">
        <v>77</v>
      </c>
      <c r="F7" s="132"/>
      <c r="G7" s="39" t="s">
        <v>74</v>
      </c>
      <c r="H7" s="40" t="s">
        <v>75</v>
      </c>
      <c r="I7" s="40" t="s">
        <v>76</v>
      </c>
      <c r="J7" s="44" t="s">
        <v>77</v>
      </c>
      <c r="K7" s="132"/>
      <c r="L7" s="39" t="s">
        <v>74</v>
      </c>
      <c r="M7" s="433" t="s">
        <v>75</v>
      </c>
      <c r="N7" s="132"/>
      <c r="O7" s="435" t="s">
        <v>202</v>
      </c>
      <c r="P7" s="435" t="s">
        <v>202</v>
      </c>
      <c r="Q7" s="361" t="s">
        <v>202</v>
      </c>
      <c r="R7" s="132"/>
      <c r="S7" s="43" t="s">
        <v>120</v>
      </c>
      <c r="T7" s="361" t="s">
        <v>120</v>
      </c>
    </row>
    <row r="8" spans="1:20" ht="15">
      <c r="A8" s="10" t="s">
        <v>0</v>
      </c>
      <c r="B8" s="378">
        <v>132.9</v>
      </c>
      <c r="C8" s="431">
        <v>141.1</v>
      </c>
      <c r="D8" s="432">
        <v>137.19999999999999</v>
      </c>
      <c r="E8" s="270">
        <v>135.5</v>
      </c>
      <c r="F8" s="133"/>
      <c r="G8" s="18">
        <v>143.19999999999999</v>
      </c>
      <c r="H8" s="19">
        <v>141.9</v>
      </c>
      <c r="I8" s="18">
        <v>143.6</v>
      </c>
      <c r="J8" s="270">
        <v>146.5</v>
      </c>
      <c r="K8" s="133"/>
      <c r="L8" s="331">
        <v>147</v>
      </c>
      <c r="M8" s="431">
        <v>156.80000000000001</v>
      </c>
      <c r="N8" s="133"/>
      <c r="O8" s="18">
        <v>273.89999999999998</v>
      </c>
      <c r="P8" s="431">
        <v>285.10000000000002</v>
      </c>
      <c r="Q8" s="18">
        <v>303.7</v>
      </c>
      <c r="R8" s="133"/>
      <c r="S8" s="19">
        <v>546.70000000000005</v>
      </c>
      <c r="T8" s="260">
        <v>575.4</v>
      </c>
    </row>
    <row r="9" spans="1:20" ht="15">
      <c r="A9" s="10" t="s">
        <v>1</v>
      </c>
      <c r="B9" s="378">
        <v>40.1</v>
      </c>
      <c r="C9" s="431">
        <v>47</v>
      </c>
      <c r="D9" s="432">
        <v>37.5</v>
      </c>
      <c r="E9" s="270">
        <v>55.1</v>
      </c>
      <c r="F9" s="133"/>
      <c r="G9" s="18">
        <v>62</v>
      </c>
      <c r="H9" s="19">
        <v>60.1</v>
      </c>
      <c r="I9" s="18">
        <v>55.8</v>
      </c>
      <c r="J9" s="270">
        <v>58.2</v>
      </c>
      <c r="K9" s="133"/>
      <c r="L9" s="331">
        <v>61.6</v>
      </c>
      <c r="M9" s="431">
        <v>60.5</v>
      </c>
      <c r="N9" s="133"/>
      <c r="O9" s="18">
        <v>87.1</v>
      </c>
      <c r="P9" s="431">
        <v>122.1</v>
      </c>
      <c r="Q9" s="18">
        <v>122</v>
      </c>
      <c r="R9" s="133"/>
      <c r="S9" s="19">
        <v>179.6</v>
      </c>
      <c r="T9" s="260">
        <v>236.1</v>
      </c>
    </row>
    <row r="10" spans="1:20" ht="15">
      <c r="A10" s="13" t="s">
        <v>2</v>
      </c>
      <c r="B10" s="377">
        <v>173</v>
      </c>
      <c r="C10" s="445">
        <v>188.2</v>
      </c>
      <c r="D10" s="446">
        <v>174.6</v>
      </c>
      <c r="E10" s="271">
        <v>190.5</v>
      </c>
      <c r="F10" s="134"/>
      <c r="G10" s="75">
        <v>205.2</v>
      </c>
      <c r="H10" s="76">
        <v>202.1</v>
      </c>
      <c r="I10" s="75">
        <v>199.4</v>
      </c>
      <c r="J10" s="271">
        <v>204.7</v>
      </c>
      <c r="K10" s="134"/>
      <c r="L10" s="332">
        <v>208.5</v>
      </c>
      <c r="M10" s="445">
        <v>217.2</v>
      </c>
      <c r="N10" s="134"/>
      <c r="O10" s="75">
        <v>361</v>
      </c>
      <c r="P10" s="445">
        <v>407.2</v>
      </c>
      <c r="Q10" s="75">
        <v>425.8</v>
      </c>
      <c r="R10" s="134"/>
      <c r="S10" s="76">
        <v>726.3</v>
      </c>
      <c r="T10" s="261">
        <v>811.5</v>
      </c>
    </row>
    <row r="11" spans="1:20" ht="21">
      <c r="A11" s="14" t="s">
        <v>9</v>
      </c>
      <c r="B11" s="378">
        <v>1.2000000000000002</v>
      </c>
      <c r="C11" s="431">
        <v>0.2</v>
      </c>
      <c r="D11" s="432">
        <v>0</v>
      </c>
      <c r="E11" s="270">
        <v>3.6</v>
      </c>
      <c r="F11" s="133"/>
      <c r="G11" s="18">
        <v>9.1</v>
      </c>
      <c r="H11" s="19">
        <v>0.4</v>
      </c>
      <c r="I11" s="18">
        <v>0.4</v>
      </c>
      <c r="J11" s="270">
        <v>8.6999999999999993</v>
      </c>
      <c r="K11" s="133"/>
      <c r="L11" s="331">
        <v>0.4</v>
      </c>
      <c r="M11" s="431">
        <v>0.3</v>
      </c>
      <c r="N11" s="133"/>
      <c r="O11" s="18">
        <v>1.4</v>
      </c>
      <c r="P11" s="431">
        <v>9.5</v>
      </c>
      <c r="Q11" s="18">
        <v>0.7</v>
      </c>
      <c r="R11" s="133"/>
      <c r="S11" s="19">
        <v>5</v>
      </c>
      <c r="T11" s="260">
        <v>18.599999999999998</v>
      </c>
    </row>
    <row r="12" spans="1:20" ht="15">
      <c r="A12" s="13" t="s">
        <v>3</v>
      </c>
      <c r="B12" s="377">
        <v>174.1</v>
      </c>
      <c r="C12" s="445">
        <v>188.4</v>
      </c>
      <c r="D12" s="446">
        <v>174.6</v>
      </c>
      <c r="E12" s="271">
        <v>194.29999999999998</v>
      </c>
      <c r="F12" s="134"/>
      <c r="G12" s="75">
        <v>214.29999999999998</v>
      </c>
      <c r="H12" s="76">
        <v>202.4</v>
      </c>
      <c r="I12" s="75">
        <v>200</v>
      </c>
      <c r="J12" s="271">
        <v>213.4</v>
      </c>
      <c r="K12" s="134"/>
      <c r="L12" s="332">
        <v>208.9</v>
      </c>
      <c r="M12" s="445">
        <v>217.5</v>
      </c>
      <c r="N12" s="134"/>
      <c r="O12" s="75">
        <v>362.4</v>
      </c>
      <c r="P12" s="445">
        <v>416.7</v>
      </c>
      <c r="Q12" s="75">
        <v>426.4</v>
      </c>
      <c r="R12" s="134"/>
      <c r="S12" s="76">
        <v>731.4</v>
      </c>
      <c r="T12" s="261">
        <v>830</v>
      </c>
    </row>
    <row r="13" spans="1:20" ht="15">
      <c r="A13" s="13" t="s">
        <v>4</v>
      </c>
      <c r="B13" s="377">
        <v>-76.899999999999991</v>
      </c>
      <c r="C13" s="445">
        <v>-79.900000000000006</v>
      </c>
      <c r="D13" s="446">
        <v>-80.400000000000006</v>
      </c>
      <c r="E13" s="271">
        <v>-100.9</v>
      </c>
      <c r="F13" s="134"/>
      <c r="G13" s="75">
        <v>-87.399999999999991</v>
      </c>
      <c r="H13" s="76">
        <v>-86.699999999999989</v>
      </c>
      <c r="I13" s="75">
        <v>-86.5</v>
      </c>
      <c r="J13" s="271">
        <v>-90.5</v>
      </c>
      <c r="K13" s="134"/>
      <c r="L13" s="332">
        <v>-87.1</v>
      </c>
      <c r="M13" s="445">
        <v>-98.2</v>
      </c>
      <c r="N13" s="134"/>
      <c r="O13" s="75">
        <v>-156.6</v>
      </c>
      <c r="P13" s="445">
        <v>-173.8</v>
      </c>
      <c r="Q13" s="75">
        <v>-185.3</v>
      </c>
      <c r="R13" s="134"/>
      <c r="S13" s="76">
        <v>-337.9</v>
      </c>
      <c r="T13" s="261">
        <v>-350.90000000000003</v>
      </c>
    </row>
    <row r="14" spans="1:20" ht="15">
      <c r="A14" s="10" t="s">
        <v>5</v>
      </c>
      <c r="B14" s="378">
        <v>-19.700000000000003</v>
      </c>
      <c r="C14" s="431">
        <v>-2</v>
      </c>
      <c r="D14" s="432">
        <v>-0.4</v>
      </c>
      <c r="E14" s="270">
        <v>-2.2000000000000002</v>
      </c>
      <c r="F14" s="133"/>
      <c r="G14" s="18">
        <v>-27.200000000000003</v>
      </c>
      <c r="H14" s="19">
        <v>-1.2000000000000002</v>
      </c>
      <c r="I14" s="18">
        <v>-0.9</v>
      </c>
      <c r="J14" s="270">
        <v>3.1</v>
      </c>
      <c r="K14" s="133"/>
      <c r="L14" s="331">
        <v>-23.2</v>
      </c>
      <c r="M14" s="431">
        <v>-0.8</v>
      </c>
      <c r="N14" s="133"/>
      <c r="O14" s="18">
        <v>-21.6</v>
      </c>
      <c r="P14" s="431">
        <v>-28.3</v>
      </c>
      <c r="Q14" s="18">
        <v>-24</v>
      </c>
      <c r="R14" s="133"/>
      <c r="S14" s="19">
        <v>-24.2</v>
      </c>
      <c r="T14" s="260">
        <v>-26</v>
      </c>
    </row>
    <row r="15" spans="1:20" ht="15">
      <c r="A15" s="10" t="s">
        <v>10</v>
      </c>
      <c r="B15" s="378">
        <v>-8.8000000000000007</v>
      </c>
      <c r="C15" s="431">
        <v>-2.6</v>
      </c>
      <c r="D15" s="432">
        <v>-18.600000000000001</v>
      </c>
      <c r="E15" s="270">
        <v>-22.2</v>
      </c>
      <c r="F15" s="133"/>
      <c r="G15" s="18">
        <v>-15.9</v>
      </c>
      <c r="H15" s="19">
        <v>-15.1</v>
      </c>
      <c r="I15" s="18">
        <v>-12.4</v>
      </c>
      <c r="J15" s="270">
        <v>-19.200000000000003</v>
      </c>
      <c r="K15" s="133"/>
      <c r="L15" s="331">
        <v>-15.2</v>
      </c>
      <c r="M15" s="431">
        <v>-17</v>
      </c>
      <c r="N15" s="133"/>
      <c r="O15" s="18">
        <v>-11.4</v>
      </c>
      <c r="P15" s="431">
        <v>-30.8</v>
      </c>
      <c r="Q15" s="18">
        <v>-32.200000000000003</v>
      </c>
      <c r="R15" s="133"/>
      <c r="S15" s="19">
        <v>-52.3</v>
      </c>
      <c r="T15" s="260">
        <v>-62.3</v>
      </c>
    </row>
    <row r="16" spans="1:20" ht="15">
      <c r="A16" s="13" t="s">
        <v>6</v>
      </c>
      <c r="B16" s="377">
        <v>68.8</v>
      </c>
      <c r="C16" s="445">
        <v>103.8</v>
      </c>
      <c r="D16" s="446">
        <v>75.5</v>
      </c>
      <c r="E16" s="271">
        <v>68.7</v>
      </c>
      <c r="F16" s="134"/>
      <c r="G16" s="75">
        <v>84</v>
      </c>
      <c r="H16" s="76">
        <v>99.7</v>
      </c>
      <c r="I16" s="75">
        <v>100.10000000000001</v>
      </c>
      <c r="J16" s="271">
        <v>106.8</v>
      </c>
      <c r="K16" s="134"/>
      <c r="L16" s="332">
        <v>83.5</v>
      </c>
      <c r="M16" s="445">
        <v>101.4</v>
      </c>
      <c r="N16" s="134"/>
      <c r="O16" s="75">
        <v>172.60000000000002</v>
      </c>
      <c r="P16" s="445">
        <v>183.8</v>
      </c>
      <c r="Q16" s="75">
        <v>184.9</v>
      </c>
      <c r="R16" s="134"/>
      <c r="S16" s="76">
        <v>317</v>
      </c>
      <c r="T16" s="261">
        <v>390.90000000000003</v>
      </c>
    </row>
    <row r="17" spans="1:20" ht="15">
      <c r="A17" s="10" t="s">
        <v>7</v>
      </c>
      <c r="B17" s="378">
        <v>-17.2</v>
      </c>
      <c r="C17" s="431">
        <v>-26</v>
      </c>
      <c r="D17" s="432">
        <v>-18.899999999999999</v>
      </c>
      <c r="E17" s="270">
        <v>-17.2</v>
      </c>
      <c r="F17" s="133"/>
      <c r="G17" s="18">
        <v>-21</v>
      </c>
      <c r="H17" s="19">
        <v>-24.9</v>
      </c>
      <c r="I17" s="18">
        <v>-25</v>
      </c>
      <c r="J17" s="270">
        <v>-26.7</v>
      </c>
      <c r="K17" s="133"/>
      <c r="L17" s="331">
        <v>-20.9</v>
      </c>
      <c r="M17" s="431">
        <v>-25.4</v>
      </c>
      <c r="N17" s="133"/>
      <c r="O17" s="18">
        <v>-43.400000000000006</v>
      </c>
      <c r="P17" s="431">
        <v>-45.9</v>
      </c>
      <c r="Q17" s="18">
        <v>-46.2</v>
      </c>
      <c r="R17" s="133"/>
      <c r="S17" s="19">
        <v>-79.3</v>
      </c>
      <c r="T17" s="260">
        <v>-97.7</v>
      </c>
    </row>
    <row r="18" spans="1:20" ht="15">
      <c r="A18" s="13" t="s">
        <v>8</v>
      </c>
      <c r="B18" s="377">
        <v>51.6</v>
      </c>
      <c r="C18" s="445">
        <v>77.8</v>
      </c>
      <c r="D18" s="446">
        <v>56.6</v>
      </c>
      <c r="E18" s="271">
        <v>51.5</v>
      </c>
      <c r="F18" s="134"/>
      <c r="G18" s="75">
        <v>63</v>
      </c>
      <c r="H18" s="76">
        <v>74.8</v>
      </c>
      <c r="I18" s="75">
        <v>75.099999999999994</v>
      </c>
      <c r="J18" s="271">
        <v>80.099999999999994</v>
      </c>
      <c r="K18" s="134"/>
      <c r="L18" s="332">
        <v>62.6</v>
      </c>
      <c r="M18" s="445">
        <v>76.099999999999994</v>
      </c>
      <c r="N18" s="134"/>
      <c r="O18" s="75">
        <v>129.4</v>
      </c>
      <c r="P18" s="445">
        <v>137.80000000000001</v>
      </c>
      <c r="Q18" s="75">
        <v>138.69999999999999</v>
      </c>
      <c r="R18" s="134"/>
      <c r="S18" s="76">
        <v>237.70000000000002</v>
      </c>
      <c r="T18" s="261">
        <v>293.20000000000005</v>
      </c>
    </row>
    <row r="19" spans="1:20" ht="15.75" thickBot="1">
      <c r="A19" s="4"/>
      <c r="B19" s="376"/>
      <c r="C19" s="276"/>
      <c r="D19" s="276"/>
      <c r="E19" s="266"/>
      <c r="F19" s="139"/>
      <c r="G19" s="276"/>
      <c r="H19" s="276"/>
      <c r="I19" s="276"/>
      <c r="J19" s="266"/>
      <c r="K19" s="139"/>
      <c r="L19" s="333"/>
      <c r="M19" s="119"/>
      <c r="N19" s="139"/>
      <c r="O19" s="276"/>
      <c r="P19" s="119"/>
      <c r="Q19" s="276"/>
      <c r="R19" s="139"/>
      <c r="T19" s="309"/>
    </row>
    <row r="20" spans="1:20" ht="15.75" thickTop="1">
      <c r="A20" s="7" t="s">
        <v>71</v>
      </c>
      <c r="B20" s="527" t="s">
        <v>78</v>
      </c>
      <c r="C20" s="514"/>
      <c r="D20" s="514"/>
      <c r="E20" s="515"/>
      <c r="F20" s="131"/>
      <c r="G20" s="519" t="s">
        <v>79</v>
      </c>
      <c r="H20" s="520"/>
      <c r="I20" s="520"/>
      <c r="J20" s="521"/>
      <c r="K20" s="131"/>
      <c r="L20" s="519" t="s">
        <v>160</v>
      </c>
      <c r="M20" s="520"/>
      <c r="N20" s="131"/>
      <c r="O20" s="127" t="s">
        <v>78</v>
      </c>
      <c r="P20" s="127" t="s">
        <v>79</v>
      </c>
      <c r="Q20" s="362" t="s">
        <v>160</v>
      </c>
      <c r="R20" s="131"/>
      <c r="S20" s="127" t="s">
        <v>78</v>
      </c>
      <c r="T20" s="362" t="s">
        <v>79</v>
      </c>
    </row>
    <row r="21" spans="1:20" ht="15">
      <c r="A21" s="4"/>
      <c r="B21" s="315" t="s">
        <v>74</v>
      </c>
      <c r="C21" s="433" t="s">
        <v>75</v>
      </c>
      <c r="D21" s="434" t="s">
        <v>76</v>
      </c>
      <c r="E21" s="269" t="s">
        <v>77</v>
      </c>
      <c r="F21" s="132"/>
      <c r="G21" s="39" t="s">
        <v>74</v>
      </c>
      <c r="H21" s="40" t="s">
        <v>75</v>
      </c>
      <c r="I21" s="40" t="s">
        <v>76</v>
      </c>
      <c r="J21" s="44" t="s">
        <v>77</v>
      </c>
      <c r="K21" s="132"/>
      <c r="L21" s="39" t="s">
        <v>74</v>
      </c>
      <c r="M21" s="433" t="s">
        <v>75</v>
      </c>
      <c r="N21" s="132"/>
      <c r="O21" s="435" t="s">
        <v>202</v>
      </c>
      <c r="P21" s="435" t="s">
        <v>202</v>
      </c>
      <c r="Q21" s="361" t="s">
        <v>202</v>
      </c>
      <c r="R21" s="132"/>
      <c r="S21" s="43" t="s">
        <v>120</v>
      </c>
      <c r="T21" s="361" t="s">
        <v>120</v>
      </c>
    </row>
    <row r="22" spans="1:20" ht="15">
      <c r="A22" s="10" t="s">
        <v>162</v>
      </c>
      <c r="B22" s="375">
        <v>0.15374301675977653</v>
      </c>
      <c r="C22" s="447">
        <v>0.22790186744782132</v>
      </c>
      <c r="D22" s="448">
        <v>0.16417693981145759</v>
      </c>
      <c r="E22" s="275">
        <v>0.15327380952380953</v>
      </c>
      <c r="F22" s="138"/>
      <c r="G22" s="98">
        <v>0.19090909090909092</v>
      </c>
      <c r="H22" s="99">
        <v>0.22154757497223249</v>
      </c>
      <c r="I22" s="98">
        <v>0.21943024105186265</v>
      </c>
      <c r="J22" s="328">
        <v>0.23498349834983498</v>
      </c>
      <c r="K22" s="138"/>
      <c r="L22" s="334">
        <v>0.18520710059171597</v>
      </c>
      <c r="M22" s="447">
        <v>0.22186588921282796</v>
      </c>
      <c r="N22" s="138"/>
      <c r="O22" s="98">
        <v>0.19184581171237955</v>
      </c>
      <c r="P22" s="447">
        <v>0.20682926829268294</v>
      </c>
      <c r="Q22" s="98">
        <v>0.20218658892128277</v>
      </c>
      <c r="R22" s="138"/>
      <c r="S22" s="99">
        <v>0.18089802130898022</v>
      </c>
      <c r="T22" s="265">
        <v>0.22094951017332332</v>
      </c>
    </row>
    <row r="23" spans="1:20" ht="15">
      <c r="A23" s="10" t="s">
        <v>20</v>
      </c>
      <c r="B23" s="374">
        <v>3.3541548362672723E-2</v>
      </c>
      <c r="C23" s="449">
        <v>3.6191086886822696E-2</v>
      </c>
      <c r="D23" s="450">
        <v>3.5975090134382166E-2</v>
      </c>
      <c r="E23" s="325">
        <v>3.4227976002526049E-2</v>
      </c>
      <c r="F23" s="149"/>
      <c r="G23" s="105">
        <v>3.4113513191590727E-2</v>
      </c>
      <c r="H23" s="106">
        <v>3.4022657795360546E-2</v>
      </c>
      <c r="I23" s="105">
        <v>3.4397269297562726E-2</v>
      </c>
      <c r="J23" s="329">
        <v>3.4678660196472956E-2</v>
      </c>
      <c r="K23" s="149"/>
      <c r="L23" s="335">
        <v>3.5296236268683598E-2</v>
      </c>
      <c r="M23" s="449">
        <v>3.6479962775548193E-2</v>
      </c>
      <c r="N23" s="149"/>
      <c r="O23" s="105">
        <v>3.4842895305940716E-2</v>
      </c>
      <c r="P23" s="449">
        <v>3.4068232060703835E-2</v>
      </c>
      <c r="Q23" s="105">
        <v>3.5885619756587495E-2</v>
      </c>
      <c r="R23" s="149"/>
      <c r="S23" s="106">
        <v>3.4969776441615766E-2</v>
      </c>
      <c r="T23" s="358">
        <v>3.431587422283848E-2</v>
      </c>
    </row>
    <row r="24" spans="1:20" ht="15">
      <c r="A24" s="10" t="s">
        <v>21</v>
      </c>
      <c r="B24" s="375">
        <v>0.44170017231476161</v>
      </c>
      <c r="C24" s="447">
        <v>0.42409766454352443</v>
      </c>
      <c r="D24" s="448">
        <v>0.46048109965635742</v>
      </c>
      <c r="E24" s="275">
        <v>0.51930005146680402</v>
      </c>
      <c r="F24" s="138"/>
      <c r="G24" s="98">
        <v>0.40783947736817544</v>
      </c>
      <c r="H24" s="99">
        <v>0.42835968379446632</v>
      </c>
      <c r="I24" s="98">
        <v>0.4325</v>
      </c>
      <c r="J24" s="328">
        <v>0.4240862230552952</v>
      </c>
      <c r="K24" s="138"/>
      <c r="L24" s="334">
        <v>0.41694590713259927</v>
      </c>
      <c r="M24" s="447">
        <v>0.45149425287356321</v>
      </c>
      <c r="N24" s="138"/>
      <c r="O24" s="98">
        <v>0.43211920529801323</v>
      </c>
      <c r="P24" s="447">
        <v>0.41708663306935451</v>
      </c>
      <c r="Q24" s="98">
        <v>0.43456848030018769</v>
      </c>
      <c r="R24" s="138"/>
      <c r="S24" s="99">
        <v>0.46199070276182663</v>
      </c>
      <c r="T24" s="265">
        <v>0.42277108433734945</v>
      </c>
    </row>
    <row r="25" spans="1:20" ht="15">
      <c r="A25" s="10" t="s">
        <v>22</v>
      </c>
      <c r="B25" s="374">
        <v>2.2209603129534987E-3</v>
      </c>
      <c r="C25" s="449">
        <v>6.6688041038794488E-4</v>
      </c>
      <c r="D25" s="450">
        <v>4.8770894788593908E-3</v>
      </c>
      <c r="E25" s="325">
        <v>5.6078307546574046E-3</v>
      </c>
      <c r="F25" s="149"/>
      <c r="G25" s="105">
        <v>3.7877434339824907E-3</v>
      </c>
      <c r="H25" s="106">
        <v>3.6204519570820597E-3</v>
      </c>
      <c r="I25" s="105">
        <v>2.9702377387867537E-3</v>
      </c>
      <c r="J25" s="329">
        <v>4.5449165581725659E-3</v>
      </c>
      <c r="K25" s="149"/>
      <c r="L25" s="335">
        <v>3.649678852272045E-3</v>
      </c>
      <c r="M25" s="449">
        <v>3.9550980050020359E-3</v>
      </c>
      <c r="N25" s="149"/>
      <c r="O25" s="105">
        <v>1.4501971759318154E-3</v>
      </c>
      <c r="P25" s="449">
        <v>3.6804684232538687E-3</v>
      </c>
      <c r="Q25" s="105">
        <v>3.8047973531844504E-3</v>
      </c>
      <c r="R25" s="149"/>
      <c r="S25" s="106">
        <v>3.3453801132184088E-3</v>
      </c>
      <c r="T25" s="358">
        <v>3.7154657005263078E-3</v>
      </c>
    </row>
    <row r="26" spans="1:20" ht="15">
      <c r="A26" s="10" t="s">
        <v>25</v>
      </c>
      <c r="B26" s="375">
        <v>2.2800367562600506E-2</v>
      </c>
      <c r="C26" s="447">
        <v>2.3549508876822646E-2</v>
      </c>
      <c r="D26" s="448">
        <v>2.4634655532359082E-2</v>
      </c>
      <c r="E26" s="275">
        <v>2.0435007281439377E-2</v>
      </c>
      <c r="F26" s="138"/>
      <c r="G26" s="98">
        <v>1.9130352226336276E-2</v>
      </c>
      <c r="H26" s="99">
        <v>1.9750719079578139E-2</v>
      </c>
      <c r="I26" s="98">
        <v>2.1036061820263307E-2</v>
      </c>
      <c r="J26" s="328">
        <v>1.8833477467089459E-2</v>
      </c>
      <c r="K26" s="138"/>
      <c r="L26" s="334">
        <v>1.9930508638162339E-2</v>
      </c>
      <c r="M26" s="447">
        <v>1.9201807228915662E-2</v>
      </c>
      <c r="N26" s="138"/>
      <c r="R26" s="423"/>
    </row>
    <row r="27" spans="1:20" ht="15.75" thickBot="1">
      <c r="A27" s="4"/>
      <c r="B27" s="373"/>
      <c r="C27" s="326"/>
      <c r="D27" s="326"/>
      <c r="E27" s="327"/>
      <c r="F27" s="150"/>
      <c r="G27" s="115"/>
      <c r="H27" s="115"/>
      <c r="I27" s="115"/>
      <c r="J27" s="309"/>
      <c r="K27" s="150"/>
      <c r="L27" s="336"/>
      <c r="N27" s="150"/>
      <c r="O27" s="115"/>
      <c r="Q27" s="115"/>
      <c r="R27" s="150"/>
    </row>
    <row r="28" spans="1:20" ht="15.75" thickTop="1">
      <c r="A28" s="7" t="s">
        <v>72</v>
      </c>
      <c r="B28" s="527" t="s">
        <v>78</v>
      </c>
      <c r="C28" s="514"/>
      <c r="D28" s="514"/>
      <c r="E28" s="515"/>
      <c r="F28" s="131"/>
      <c r="G28" s="519" t="s">
        <v>79</v>
      </c>
      <c r="H28" s="520"/>
      <c r="I28" s="520"/>
      <c r="J28" s="521"/>
      <c r="K28" s="131"/>
      <c r="L28" s="519" t="s">
        <v>160</v>
      </c>
      <c r="M28" s="520"/>
      <c r="N28" s="423"/>
      <c r="R28" s="423"/>
    </row>
    <row r="29" spans="1:20" ht="15">
      <c r="A29" s="4"/>
      <c r="B29" s="315" t="s">
        <v>80</v>
      </c>
      <c r="C29" s="433" t="s">
        <v>81</v>
      </c>
      <c r="D29" s="435" t="s">
        <v>82</v>
      </c>
      <c r="E29" s="436" t="s">
        <v>83</v>
      </c>
      <c r="F29" s="132"/>
      <c r="G29" s="39" t="s">
        <v>80</v>
      </c>
      <c r="H29" s="40" t="s">
        <v>81</v>
      </c>
      <c r="I29" s="40" t="s">
        <v>82</v>
      </c>
      <c r="J29" s="44" t="s">
        <v>83</v>
      </c>
      <c r="K29" s="132"/>
      <c r="L29" s="39" t="s">
        <v>80</v>
      </c>
      <c r="M29" s="433" t="s">
        <v>81</v>
      </c>
      <c r="N29" s="423"/>
      <c r="R29" s="423"/>
    </row>
    <row r="30" spans="1:20" ht="15">
      <c r="A30" s="10" t="s">
        <v>73</v>
      </c>
      <c r="B30" s="318">
        <v>15680</v>
      </c>
      <c r="C30" s="443">
        <v>15523</v>
      </c>
      <c r="D30" s="438">
        <v>15172</v>
      </c>
      <c r="E30" s="312">
        <v>16934</v>
      </c>
      <c r="F30" s="140"/>
      <c r="G30" s="63">
        <v>16779</v>
      </c>
      <c r="H30" s="64">
        <v>16699</v>
      </c>
      <c r="I30" s="63">
        <v>17011</v>
      </c>
      <c r="J30" s="330">
        <v>16905</v>
      </c>
      <c r="K30" s="140"/>
      <c r="L30" s="337">
        <v>16858</v>
      </c>
      <c r="M30" s="443">
        <v>17446</v>
      </c>
      <c r="N30" s="423"/>
      <c r="R30" s="423"/>
    </row>
    <row r="31" spans="1:20" ht="15">
      <c r="A31" s="10" t="s">
        <v>19</v>
      </c>
      <c r="B31" s="318">
        <v>8638</v>
      </c>
      <c r="C31" s="443">
        <v>7713</v>
      </c>
      <c r="D31" s="438">
        <v>7532</v>
      </c>
      <c r="E31" s="312">
        <v>8720</v>
      </c>
      <c r="F31" s="140"/>
      <c r="G31" s="63">
        <v>8626</v>
      </c>
      <c r="H31" s="64">
        <v>8138</v>
      </c>
      <c r="I31" s="63">
        <v>8045</v>
      </c>
      <c r="J31" s="330">
        <v>7617</v>
      </c>
      <c r="K31" s="140"/>
      <c r="L31" s="337">
        <v>7708</v>
      </c>
      <c r="M31" s="443">
        <v>8235</v>
      </c>
      <c r="N31" s="423"/>
      <c r="R31" s="423"/>
    </row>
    <row r="32" spans="1:20" ht="15">
      <c r="A32" s="10" t="s">
        <v>140</v>
      </c>
      <c r="B32" s="318">
        <v>21521</v>
      </c>
      <c r="C32" s="443">
        <v>21627</v>
      </c>
      <c r="D32" s="438">
        <v>21305</v>
      </c>
      <c r="E32" s="312">
        <v>23333</v>
      </c>
      <c r="F32" s="140"/>
      <c r="G32" s="63">
        <v>23198</v>
      </c>
      <c r="H32" s="64">
        <v>23811</v>
      </c>
      <c r="I32" s="63">
        <v>23546</v>
      </c>
      <c r="J32" s="330">
        <v>24251</v>
      </c>
      <c r="K32" s="140"/>
      <c r="L32" s="337">
        <v>23963</v>
      </c>
      <c r="M32" s="443">
        <v>24348</v>
      </c>
      <c r="N32" s="423"/>
      <c r="R32" s="423"/>
    </row>
    <row r="33" spans="1:20" ht="15">
      <c r="A33" s="10" t="s">
        <v>141</v>
      </c>
      <c r="B33" s="318">
        <v>3449</v>
      </c>
      <c r="C33" s="443">
        <v>3420</v>
      </c>
      <c r="D33" s="438">
        <v>3329</v>
      </c>
      <c r="E33" s="312">
        <v>3293</v>
      </c>
      <c r="F33" s="140"/>
      <c r="G33" s="63">
        <v>3069</v>
      </c>
      <c r="H33" s="64">
        <v>3035</v>
      </c>
      <c r="I33" s="63">
        <v>2991</v>
      </c>
      <c r="J33" s="330">
        <v>2807</v>
      </c>
      <c r="K33" s="140"/>
      <c r="L33" s="337">
        <v>2896</v>
      </c>
      <c r="M33" s="443">
        <v>3330</v>
      </c>
      <c r="N33" s="423"/>
      <c r="R33" s="423"/>
    </row>
    <row r="34" spans="1:20" s="396" customFormat="1" ht="15">
      <c r="A34" s="406" t="s">
        <v>192</v>
      </c>
      <c r="B34" s="318">
        <v>397</v>
      </c>
      <c r="C34" s="443">
        <v>386</v>
      </c>
      <c r="D34" s="438">
        <v>413</v>
      </c>
      <c r="E34" s="444">
        <v>435</v>
      </c>
      <c r="F34" s="409"/>
      <c r="G34" s="407">
        <v>403</v>
      </c>
      <c r="H34" s="408">
        <v>412</v>
      </c>
      <c r="I34" s="407">
        <v>441</v>
      </c>
      <c r="J34" s="410">
        <v>392</v>
      </c>
      <c r="K34" s="409"/>
      <c r="L34" s="407">
        <v>413</v>
      </c>
      <c r="M34" s="443">
        <v>408</v>
      </c>
      <c r="N34" s="423"/>
      <c r="O34" s="423"/>
      <c r="P34" s="423"/>
      <c r="Q34" s="423"/>
      <c r="R34" s="423"/>
    </row>
    <row r="35" spans="1:20" s="396" customFormat="1" ht="15">
      <c r="A35" s="406" t="s">
        <v>193</v>
      </c>
      <c r="B35" s="318">
        <v>1875</v>
      </c>
      <c r="C35" s="443">
        <v>1843</v>
      </c>
      <c r="D35" s="438">
        <v>1764</v>
      </c>
      <c r="E35" s="444">
        <v>4708</v>
      </c>
      <c r="F35" s="409"/>
      <c r="G35" s="407">
        <v>4707</v>
      </c>
      <c r="H35" s="408">
        <v>4643</v>
      </c>
      <c r="I35" s="407">
        <v>4414</v>
      </c>
      <c r="J35" s="410">
        <v>4394</v>
      </c>
      <c r="K35" s="409"/>
      <c r="L35" s="407">
        <v>3908</v>
      </c>
      <c r="M35" s="443">
        <v>3882</v>
      </c>
      <c r="N35" s="423"/>
      <c r="O35" s="423"/>
      <c r="P35" s="423"/>
      <c r="Q35" s="423"/>
      <c r="R35" s="423"/>
    </row>
    <row r="36" spans="1:20">
      <c r="A36" s="4"/>
    </row>
    <row r="37" spans="1:20" ht="17.25" customHeight="1">
      <c r="A37" s="81" t="s">
        <v>149</v>
      </c>
      <c r="B37" s="81"/>
      <c r="C37" s="81"/>
      <c r="D37" s="81"/>
      <c r="E37" s="81"/>
      <c r="F37" s="81"/>
      <c r="G37" s="81"/>
      <c r="H37" s="81"/>
      <c r="I37" s="81"/>
      <c r="J37" s="81"/>
      <c r="K37" s="81"/>
      <c r="L37" s="81"/>
      <c r="M37" s="81"/>
      <c r="N37" s="81"/>
      <c r="O37" s="81"/>
      <c r="P37" s="81"/>
      <c r="Q37" s="81"/>
      <c r="R37" s="81"/>
      <c r="S37" s="81"/>
      <c r="T37" s="81"/>
    </row>
    <row r="38" spans="1:20" s="102" customFormat="1" ht="6" customHeight="1" thickBot="1">
      <c r="A38" s="101"/>
      <c r="B38" s="101"/>
      <c r="C38" s="101"/>
      <c r="D38" s="101"/>
      <c r="E38" s="101"/>
      <c r="F38" s="148"/>
      <c r="G38" s="101"/>
      <c r="H38" s="101"/>
      <c r="I38" s="101"/>
      <c r="J38" s="101"/>
      <c r="K38" s="148"/>
      <c r="L38" s="101"/>
      <c r="M38" s="101"/>
      <c r="N38" s="148"/>
      <c r="O38" s="101"/>
      <c r="P38" s="101"/>
      <c r="Q38" s="101"/>
      <c r="R38" s="148"/>
    </row>
    <row r="39" spans="1:20" ht="15.75" thickTop="1">
      <c r="A39" s="7" t="s">
        <v>70</v>
      </c>
      <c r="B39" s="527" t="s">
        <v>78</v>
      </c>
      <c r="C39" s="514"/>
      <c r="D39" s="514"/>
      <c r="E39" s="515"/>
      <c r="F39" s="131"/>
      <c r="G39" s="519" t="s">
        <v>79</v>
      </c>
      <c r="H39" s="520"/>
      <c r="I39" s="520"/>
      <c r="J39" s="521"/>
      <c r="K39" s="131"/>
      <c r="L39" s="519" t="s">
        <v>160</v>
      </c>
      <c r="M39" s="520"/>
      <c r="N39" s="131"/>
      <c r="O39" s="127" t="s">
        <v>78</v>
      </c>
      <c r="P39" s="127" t="s">
        <v>79</v>
      </c>
      <c r="Q39" s="362" t="s">
        <v>160</v>
      </c>
      <c r="R39" s="131"/>
      <c r="S39" s="127" t="s">
        <v>78</v>
      </c>
      <c r="T39" s="362" t="s">
        <v>79</v>
      </c>
    </row>
    <row r="40" spans="1:20" ht="15">
      <c r="A40" s="3"/>
      <c r="B40" s="315" t="s">
        <v>74</v>
      </c>
      <c r="C40" s="433" t="s">
        <v>75</v>
      </c>
      <c r="D40" s="434" t="s">
        <v>76</v>
      </c>
      <c r="E40" s="269" t="s">
        <v>77</v>
      </c>
      <c r="F40" s="132"/>
      <c r="G40" s="39" t="s">
        <v>74</v>
      </c>
      <c r="H40" s="40" t="s">
        <v>75</v>
      </c>
      <c r="I40" s="40" t="s">
        <v>76</v>
      </c>
      <c r="J40" s="44" t="s">
        <v>77</v>
      </c>
      <c r="K40" s="132"/>
      <c r="L40" s="39" t="s">
        <v>74</v>
      </c>
      <c r="M40" s="433" t="s">
        <v>75</v>
      </c>
      <c r="N40" s="132"/>
      <c r="O40" s="435" t="s">
        <v>202</v>
      </c>
      <c r="P40" s="435" t="s">
        <v>202</v>
      </c>
      <c r="Q40" s="361" t="s">
        <v>202</v>
      </c>
      <c r="R40" s="132"/>
      <c r="S40" s="43" t="s">
        <v>120</v>
      </c>
      <c r="T40" s="361" t="s">
        <v>120</v>
      </c>
    </row>
    <row r="41" spans="1:20" ht="15">
      <c r="A41" s="10" t="s">
        <v>0</v>
      </c>
      <c r="B41" s="378">
        <v>55</v>
      </c>
      <c r="C41" s="431">
        <v>44.1</v>
      </c>
      <c r="D41" s="432">
        <v>55.4</v>
      </c>
      <c r="E41" s="270">
        <v>52.8</v>
      </c>
      <c r="F41" s="133"/>
      <c r="G41" s="18">
        <v>64.599999999999994</v>
      </c>
      <c r="H41" s="19">
        <v>59.7</v>
      </c>
      <c r="I41" s="18">
        <v>62.4</v>
      </c>
      <c r="J41" s="287">
        <v>63.8</v>
      </c>
      <c r="K41" s="133"/>
      <c r="L41" s="331">
        <v>64.7</v>
      </c>
      <c r="M41" s="431">
        <v>61.3</v>
      </c>
      <c r="N41" s="133"/>
      <c r="O41" s="18">
        <v>99.2</v>
      </c>
      <c r="P41" s="431">
        <v>124.2</v>
      </c>
      <c r="Q41" s="18">
        <v>126</v>
      </c>
      <c r="R41" s="133"/>
      <c r="S41" s="19">
        <v>207.3</v>
      </c>
      <c r="T41" s="260">
        <v>250.4</v>
      </c>
    </row>
    <row r="42" spans="1:20" ht="15">
      <c r="A42" s="10" t="s">
        <v>1</v>
      </c>
      <c r="B42" s="378">
        <v>10.3</v>
      </c>
      <c r="C42" s="431">
        <v>10.1</v>
      </c>
      <c r="D42" s="432">
        <v>9.6999999999999993</v>
      </c>
      <c r="E42" s="270">
        <v>11.8</v>
      </c>
      <c r="F42" s="133"/>
      <c r="G42" s="18">
        <v>13.1</v>
      </c>
      <c r="H42" s="19">
        <v>12</v>
      </c>
      <c r="I42" s="18">
        <v>11.1</v>
      </c>
      <c r="J42" s="287">
        <v>12.4</v>
      </c>
      <c r="K42" s="133"/>
      <c r="L42" s="331">
        <v>11.6</v>
      </c>
      <c r="M42" s="431">
        <v>10.1</v>
      </c>
      <c r="N42" s="133"/>
      <c r="O42" s="18">
        <v>20.399999999999999</v>
      </c>
      <c r="P42" s="431">
        <v>25.1</v>
      </c>
      <c r="Q42" s="18">
        <v>21.6</v>
      </c>
      <c r="R42" s="133"/>
      <c r="S42" s="19">
        <v>41.9</v>
      </c>
      <c r="T42" s="260">
        <v>48.6</v>
      </c>
    </row>
    <row r="43" spans="1:20" ht="15">
      <c r="A43" s="13" t="s">
        <v>2</v>
      </c>
      <c r="B43" s="377">
        <v>65.400000000000006</v>
      </c>
      <c r="C43" s="445">
        <v>54.2</v>
      </c>
      <c r="D43" s="446">
        <v>65.099999999999994</v>
      </c>
      <c r="E43" s="271">
        <v>64.599999999999994</v>
      </c>
      <c r="F43" s="134"/>
      <c r="G43" s="75">
        <v>77.699999999999989</v>
      </c>
      <c r="H43" s="76">
        <v>71.7</v>
      </c>
      <c r="I43" s="75">
        <v>73.5</v>
      </c>
      <c r="J43" s="338">
        <v>76.2</v>
      </c>
      <c r="K43" s="134"/>
      <c r="L43" s="332">
        <v>76.3</v>
      </c>
      <c r="M43" s="445">
        <v>71.400000000000006</v>
      </c>
      <c r="N43" s="134"/>
      <c r="O43" s="75">
        <v>119.6</v>
      </c>
      <c r="P43" s="445">
        <v>149.30000000000001</v>
      </c>
      <c r="Q43" s="75">
        <v>147.69999999999999</v>
      </c>
      <c r="R43" s="134"/>
      <c r="S43" s="76">
        <v>249.2</v>
      </c>
      <c r="T43" s="261">
        <v>299</v>
      </c>
    </row>
    <row r="44" spans="1:20" ht="21">
      <c r="A44" s="14" t="s">
        <v>9</v>
      </c>
      <c r="B44" s="378">
        <v>0.8</v>
      </c>
      <c r="C44" s="431">
        <v>0.4</v>
      </c>
      <c r="D44" s="432">
        <v>-1.1000000000000001</v>
      </c>
      <c r="E44" s="270">
        <v>-11.4</v>
      </c>
      <c r="F44" s="133"/>
      <c r="G44" s="18">
        <v>0.1</v>
      </c>
      <c r="H44" s="19">
        <v>2.8</v>
      </c>
      <c r="I44" s="18">
        <v>0.6</v>
      </c>
      <c r="J44" s="287">
        <v>7.2</v>
      </c>
      <c r="K44" s="133"/>
      <c r="L44" s="331">
        <v>0.3</v>
      </c>
      <c r="M44" s="431">
        <v>-0.3</v>
      </c>
      <c r="N44" s="133"/>
      <c r="O44" s="18">
        <v>1.2</v>
      </c>
      <c r="P44" s="431">
        <v>2.9</v>
      </c>
      <c r="Q44" s="18">
        <v>0</v>
      </c>
      <c r="R44" s="133"/>
      <c r="S44" s="19">
        <v>-11.3</v>
      </c>
      <c r="T44" s="260">
        <v>10.7</v>
      </c>
    </row>
    <row r="45" spans="1:20" ht="15">
      <c r="A45" s="13" t="s">
        <v>3</v>
      </c>
      <c r="B45" s="377">
        <v>66.099999999999994</v>
      </c>
      <c r="C45" s="445">
        <v>54.6</v>
      </c>
      <c r="D45" s="446">
        <v>64</v>
      </c>
      <c r="E45" s="271">
        <v>53.2</v>
      </c>
      <c r="F45" s="134"/>
      <c r="G45" s="75">
        <v>77.899999999999991</v>
      </c>
      <c r="H45" s="76">
        <v>74.400000000000006</v>
      </c>
      <c r="I45" s="75">
        <v>74.099999999999994</v>
      </c>
      <c r="J45" s="338">
        <v>83.4</v>
      </c>
      <c r="K45" s="134"/>
      <c r="L45" s="332">
        <v>76.599999999999994</v>
      </c>
      <c r="M45" s="445">
        <v>71</v>
      </c>
      <c r="N45" s="134"/>
      <c r="O45" s="75">
        <v>120.8</v>
      </c>
      <c r="P45" s="445">
        <v>152.19999999999999</v>
      </c>
      <c r="Q45" s="75">
        <v>147.69999999999999</v>
      </c>
      <c r="R45" s="134"/>
      <c r="S45" s="76">
        <v>237.9</v>
      </c>
      <c r="T45" s="261">
        <v>309.8</v>
      </c>
    </row>
    <row r="46" spans="1:20" ht="15">
      <c r="A46" s="13" t="s">
        <v>4</v>
      </c>
      <c r="B46" s="377">
        <v>-21.5</v>
      </c>
      <c r="C46" s="445">
        <v>-19.2</v>
      </c>
      <c r="D46" s="446">
        <v>-18.8</v>
      </c>
      <c r="E46" s="271">
        <v>-19.7</v>
      </c>
      <c r="F46" s="134"/>
      <c r="G46" s="75">
        <v>-31.5</v>
      </c>
      <c r="H46" s="76">
        <v>-30</v>
      </c>
      <c r="I46" s="75">
        <v>-29</v>
      </c>
      <c r="J46" s="338">
        <v>-29.2</v>
      </c>
      <c r="K46" s="134"/>
      <c r="L46" s="332">
        <v>-27.1</v>
      </c>
      <c r="M46" s="445">
        <v>-25.7</v>
      </c>
      <c r="N46" s="134"/>
      <c r="O46" s="75">
        <v>-40.6</v>
      </c>
      <c r="P46" s="445">
        <v>-61.6</v>
      </c>
      <c r="Q46" s="75">
        <v>-52.8</v>
      </c>
      <c r="R46" s="134"/>
      <c r="S46" s="76">
        <v>-79.099999999999994</v>
      </c>
      <c r="T46" s="261">
        <v>-120</v>
      </c>
    </row>
    <row r="47" spans="1:20" ht="15">
      <c r="A47" s="10" t="s">
        <v>5</v>
      </c>
      <c r="B47" s="378">
        <v>-3.4</v>
      </c>
      <c r="C47" s="431">
        <v>-0.6</v>
      </c>
      <c r="D47" s="432">
        <v>-0.8</v>
      </c>
      <c r="E47" s="270">
        <v>-1.1000000000000001</v>
      </c>
      <c r="F47" s="133"/>
      <c r="G47" s="18">
        <v>-6.1</v>
      </c>
      <c r="H47" s="19">
        <v>-1</v>
      </c>
      <c r="I47" s="18">
        <v>-0.8</v>
      </c>
      <c r="J47" s="287">
        <v>-1</v>
      </c>
      <c r="K47" s="133"/>
      <c r="L47" s="331">
        <v>-7.1</v>
      </c>
      <c r="M47" s="431">
        <v>-1.4</v>
      </c>
      <c r="N47" s="133"/>
      <c r="O47" s="18">
        <v>-4</v>
      </c>
      <c r="P47" s="431">
        <v>-7.1</v>
      </c>
      <c r="Q47" s="18">
        <v>-8.5</v>
      </c>
      <c r="R47" s="133"/>
      <c r="S47" s="19">
        <v>-6</v>
      </c>
      <c r="T47" s="260">
        <v>-8.9</v>
      </c>
    </row>
    <row r="48" spans="1:20" ht="15">
      <c r="A48" s="10" t="s">
        <v>10</v>
      </c>
      <c r="B48" s="378">
        <v>-1.3</v>
      </c>
      <c r="C48" s="431">
        <v>-8.1</v>
      </c>
      <c r="D48" s="432">
        <v>1.8</v>
      </c>
      <c r="E48" s="270">
        <v>-15.6</v>
      </c>
      <c r="F48" s="133"/>
      <c r="G48" s="18">
        <v>0.3</v>
      </c>
      <c r="H48" s="19">
        <v>8.6999999999999993</v>
      </c>
      <c r="I48" s="18">
        <v>1.7</v>
      </c>
      <c r="J48" s="287">
        <v>7.1</v>
      </c>
      <c r="K48" s="133"/>
      <c r="L48" s="331">
        <v>4.5999999999999996</v>
      </c>
      <c r="M48" s="431">
        <v>3.8</v>
      </c>
      <c r="N48" s="133"/>
      <c r="O48" s="18">
        <v>-9.4</v>
      </c>
      <c r="P48" s="431">
        <v>9</v>
      </c>
      <c r="Q48" s="18">
        <v>8.4</v>
      </c>
      <c r="R48" s="133"/>
      <c r="S48" s="19">
        <v>-23.2</v>
      </c>
      <c r="T48" s="260">
        <v>17.8</v>
      </c>
    </row>
    <row r="49" spans="1:20" ht="15">
      <c r="A49" s="13" t="s">
        <v>6</v>
      </c>
      <c r="B49" s="377">
        <v>39.9</v>
      </c>
      <c r="C49" s="445">
        <v>26.7</v>
      </c>
      <c r="D49" s="446">
        <v>46.3</v>
      </c>
      <c r="E49" s="271">
        <v>16.7</v>
      </c>
      <c r="F49" s="134"/>
      <c r="G49" s="75">
        <v>40.5</v>
      </c>
      <c r="H49" s="76">
        <v>52.2</v>
      </c>
      <c r="I49" s="75">
        <v>46</v>
      </c>
      <c r="J49" s="338">
        <v>60.2</v>
      </c>
      <c r="K49" s="134"/>
      <c r="L49" s="332">
        <v>47</v>
      </c>
      <c r="M49" s="445">
        <v>47.7</v>
      </c>
      <c r="N49" s="134"/>
      <c r="O49" s="75">
        <v>66.7</v>
      </c>
      <c r="P49" s="445">
        <v>92.5</v>
      </c>
      <c r="Q49" s="75">
        <v>94.8</v>
      </c>
      <c r="R49" s="134"/>
      <c r="S49" s="76">
        <v>129.6</v>
      </c>
      <c r="T49" s="261">
        <v>198.7</v>
      </c>
    </row>
    <row r="50" spans="1:20" ht="15">
      <c r="A50" s="10" t="s">
        <v>7</v>
      </c>
      <c r="B50" s="378">
        <v>-10</v>
      </c>
      <c r="C50" s="431">
        <v>-6.7</v>
      </c>
      <c r="D50" s="432">
        <v>-11.6</v>
      </c>
      <c r="E50" s="270">
        <v>-4.2</v>
      </c>
      <c r="F50" s="133"/>
      <c r="G50" s="18">
        <v>-10.1</v>
      </c>
      <c r="H50" s="19">
        <v>-13</v>
      </c>
      <c r="I50" s="18">
        <v>-11.5</v>
      </c>
      <c r="J50" s="287">
        <v>-15.1</v>
      </c>
      <c r="K50" s="133"/>
      <c r="L50" s="331">
        <v>-11.8</v>
      </c>
      <c r="M50" s="431">
        <v>-11.9</v>
      </c>
      <c r="N50" s="133"/>
      <c r="O50" s="18">
        <v>-16.7</v>
      </c>
      <c r="P50" s="431">
        <v>-23.1</v>
      </c>
      <c r="Q50" s="18">
        <v>-23.7</v>
      </c>
      <c r="R50" s="133"/>
      <c r="S50" s="19">
        <v>-32.5</v>
      </c>
      <c r="T50" s="260">
        <v>-49.7</v>
      </c>
    </row>
    <row r="51" spans="1:20" ht="15">
      <c r="A51" s="13" t="s">
        <v>8</v>
      </c>
      <c r="B51" s="377">
        <v>29.9</v>
      </c>
      <c r="C51" s="445">
        <v>20</v>
      </c>
      <c r="D51" s="446">
        <v>34.700000000000003</v>
      </c>
      <c r="E51" s="271">
        <v>12.5</v>
      </c>
      <c r="F51" s="134"/>
      <c r="G51" s="75">
        <v>30.400000000000002</v>
      </c>
      <c r="H51" s="76">
        <v>39.200000000000003</v>
      </c>
      <c r="I51" s="75">
        <v>34.5</v>
      </c>
      <c r="J51" s="338">
        <v>45.1</v>
      </c>
      <c r="K51" s="134"/>
      <c r="L51" s="332">
        <v>35.299999999999997</v>
      </c>
      <c r="M51" s="445">
        <v>35.799999999999997</v>
      </c>
      <c r="N51" s="134"/>
      <c r="O51" s="75">
        <v>50</v>
      </c>
      <c r="P51" s="445">
        <v>69.400000000000006</v>
      </c>
      <c r="Q51" s="75">
        <v>71.099999999999994</v>
      </c>
      <c r="R51" s="134"/>
      <c r="S51" s="76">
        <v>97.100000000000009</v>
      </c>
      <c r="T51" s="261">
        <v>149</v>
      </c>
    </row>
    <row r="52" spans="1:20" ht="15.75" thickBot="1">
      <c r="A52" s="4"/>
      <c r="B52" s="373"/>
      <c r="C52" s="326"/>
      <c r="D52" s="326"/>
      <c r="E52" s="327"/>
      <c r="F52" s="150"/>
      <c r="G52" s="115"/>
      <c r="H52" s="115"/>
      <c r="I52" s="115"/>
      <c r="J52" s="309"/>
      <c r="K52" s="150"/>
      <c r="L52" s="336"/>
      <c r="N52" s="150"/>
      <c r="O52" s="115"/>
      <c r="Q52" s="115"/>
      <c r="R52" s="150"/>
      <c r="T52" s="309"/>
    </row>
    <row r="53" spans="1:20" ht="15.75" thickTop="1">
      <c r="A53" s="7" t="s">
        <v>71</v>
      </c>
      <c r="B53" s="527" t="s">
        <v>78</v>
      </c>
      <c r="C53" s="514"/>
      <c r="D53" s="514"/>
      <c r="E53" s="515"/>
      <c r="F53" s="131"/>
      <c r="G53" s="519" t="s">
        <v>79</v>
      </c>
      <c r="H53" s="520"/>
      <c r="I53" s="520"/>
      <c r="J53" s="521"/>
      <c r="K53" s="131"/>
      <c r="L53" s="519" t="s">
        <v>160</v>
      </c>
      <c r="M53" s="520"/>
      <c r="N53" s="131"/>
      <c r="O53" s="127" t="s">
        <v>78</v>
      </c>
      <c r="P53" s="127" t="s">
        <v>79</v>
      </c>
      <c r="Q53" s="362" t="s">
        <v>160</v>
      </c>
      <c r="R53" s="131"/>
      <c r="S53" s="127" t="s">
        <v>78</v>
      </c>
      <c r="T53" s="362" t="s">
        <v>78</v>
      </c>
    </row>
    <row r="54" spans="1:20" ht="15">
      <c r="A54" s="4"/>
      <c r="B54" s="315" t="s">
        <v>74</v>
      </c>
      <c r="C54" s="433" t="s">
        <v>75</v>
      </c>
      <c r="D54" s="434" t="s">
        <v>76</v>
      </c>
      <c r="E54" s="269" t="s">
        <v>77</v>
      </c>
      <c r="F54" s="132"/>
      <c r="G54" s="39" t="s">
        <v>74</v>
      </c>
      <c r="H54" s="40" t="s">
        <v>75</v>
      </c>
      <c r="I54" s="40" t="s">
        <v>76</v>
      </c>
      <c r="J54" s="44" t="s">
        <v>77</v>
      </c>
      <c r="K54" s="132"/>
      <c r="L54" s="39" t="s">
        <v>74</v>
      </c>
      <c r="M54" s="433" t="s">
        <v>75</v>
      </c>
      <c r="N54" s="132"/>
      <c r="O54" s="435" t="s">
        <v>202</v>
      </c>
      <c r="P54" s="435" t="s">
        <v>202</v>
      </c>
      <c r="Q54" s="361" t="s">
        <v>202</v>
      </c>
      <c r="R54" s="132"/>
      <c r="S54" s="43" t="s">
        <v>120</v>
      </c>
      <c r="T54" s="361" t="s">
        <v>120</v>
      </c>
    </row>
    <row r="55" spans="1:20" ht="15">
      <c r="A55" s="10" t="s">
        <v>162</v>
      </c>
      <c r="B55" s="375">
        <v>0.13179063360881543</v>
      </c>
      <c r="C55" s="447">
        <v>8.3725798011512295E-2</v>
      </c>
      <c r="D55" s="448">
        <v>0.13627884143348062</v>
      </c>
      <c r="E55" s="275">
        <v>4.7080979284369114E-2</v>
      </c>
      <c r="F55" s="138"/>
      <c r="G55" s="98">
        <v>0.11019483461712733</v>
      </c>
      <c r="H55" s="99">
        <v>0.13754385964912283</v>
      </c>
      <c r="I55" s="98">
        <v>0.11917098445595854</v>
      </c>
      <c r="J55" s="328">
        <v>0.15153296934061319</v>
      </c>
      <c r="K55" s="138"/>
      <c r="L55" s="334">
        <v>0.11840670859538784</v>
      </c>
      <c r="M55" s="447">
        <v>0.12802860974519445</v>
      </c>
      <c r="N55" s="138"/>
      <c r="O55" s="98">
        <v>0.10649627263045794</v>
      </c>
      <c r="P55" s="447">
        <v>0.12498874380909501</v>
      </c>
      <c r="Q55" s="98">
        <v>0.12495606326889279</v>
      </c>
      <c r="R55" s="138"/>
      <c r="S55" s="99">
        <v>9.8829516539440207E-2</v>
      </c>
      <c r="T55" s="265">
        <v>0.13035870516185477</v>
      </c>
    </row>
    <row r="56" spans="1:20" ht="15">
      <c r="A56" s="10" t="s">
        <v>20</v>
      </c>
      <c r="B56" s="374">
        <v>1.6370265644765236E-2</v>
      </c>
      <c r="C56" s="449">
        <v>1.3075383589059374E-2</v>
      </c>
      <c r="D56" s="450">
        <v>1.7131812910707384E-2</v>
      </c>
      <c r="E56" s="325">
        <v>1.5697933700014866E-2</v>
      </c>
      <c r="F56" s="149"/>
      <c r="G56" s="105">
        <v>1.7323679270581923E-2</v>
      </c>
      <c r="H56" s="106">
        <v>1.6239374362461749E-2</v>
      </c>
      <c r="I56" s="105">
        <v>1.7870695210138184E-2</v>
      </c>
      <c r="J56" s="329">
        <v>1.7523861841653506E-2</v>
      </c>
      <c r="K56" s="149"/>
      <c r="L56" s="335">
        <v>1.8293631158549515E-2</v>
      </c>
      <c r="M56" s="449">
        <v>1.6919679823350815E-2</v>
      </c>
      <c r="N56" s="149"/>
      <c r="O56" s="105">
        <v>1.4734496843668772E-2</v>
      </c>
      <c r="P56" s="449">
        <v>1.6771884811451334E-2</v>
      </c>
      <c r="Q56" s="105">
        <v>1.7598379831698034E-2</v>
      </c>
      <c r="R56" s="149"/>
      <c r="S56" s="106">
        <v>1.5551679513869354E-2</v>
      </c>
      <c r="T56" s="358">
        <v>1.7224123402864954E-2</v>
      </c>
    </row>
    <row r="57" spans="1:20" ht="15">
      <c r="A57" s="10" t="s">
        <v>21</v>
      </c>
      <c r="B57" s="375">
        <v>0.32526475037821484</v>
      </c>
      <c r="C57" s="447">
        <v>0.35164835164835162</v>
      </c>
      <c r="D57" s="448">
        <v>0.29375000000000001</v>
      </c>
      <c r="E57" s="275">
        <v>0.37030075187969924</v>
      </c>
      <c r="F57" s="138"/>
      <c r="G57" s="98">
        <v>0.40436456996148912</v>
      </c>
      <c r="H57" s="99">
        <v>0.40322580645161288</v>
      </c>
      <c r="I57" s="98">
        <v>0.39136302294197034</v>
      </c>
      <c r="J57" s="328">
        <v>0.3501199040767386</v>
      </c>
      <c r="K57" s="138"/>
      <c r="L57" s="334">
        <v>0.35378590078328986</v>
      </c>
      <c r="M57" s="447">
        <v>0.36197183098591551</v>
      </c>
      <c r="N57" s="138"/>
      <c r="O57" s="98">
        <v>0.33609271523178808</v>
      </c>
      <c r="P57" s="447">
        <v>0.40473061760841</v>
      </c>
      <c r="Q57" s="98">
        <v>0.35748138117806366</v>
      </c>
      <c r="R57" s="138"/>
      <c r="S57" s="99">
        <v>0.33249264396805378</v>
      </c>
      <c r="T57" s="265">
        <v>0.38734667527437056</v>
      </c>
    </row>
    <row r="58" spans="1:20" ht="15">
      <c r="A58" s="10" t="s">
        <v>22</v>
      </c>
      <c r="B58" s="374">
        <v>3.8693355160354193E-4</v>
      </c>
      <c r="C58" s="449">
        <v>2.401601067378252E-3</v>
      </c>
      <c r="D58" s="450">
        <v>-5.5662930034789337E-4</v>
      </c>
      <c r="E58" s="325">
        <v>4.6380258659134829E-3</v>
      </c>
      <c r="F58" s="149"/>
      <c r="G58" s="105">
        <v>-8.0450522928399032E-5</v>
      </c>
      <c r="H58" s="106">
        <v>-2.3665419925195511E-3</v>
      </c>
      <c r="I58" s="105">
        <v>-4.8686188873773895E-4</v>
      </c>
      <c r="J58" s="329">
        <v>-1.9501476344159856E-3</v>
      </c>
      <c r="K58" s="149"/>
      <c r="L58" s="335">
        <v>-1.3006291086449422E-3</v>
      </c>
      <c r="M58" s="449">
        <v>-1.0488545404361027E-3</v>
      </c>
      <c r="N58" s="149"/>
      <c r="O58" s="105">
        <v>1.3962124025250651E-3</v>
      </c>
      <c r="P58" s="449">
        <v>-1.2153539718442997E-3</v>
      </c>
      <c r="Q58" s="105">
        <v>-1.1732253221132024E-3</v>
      </c>
      <c r="R58" s="149"/>
      <c r="S58" s="106">
        <v>1.7404677507080028E-3</v>
      </c>
      <c r="T58" s="358">
        <v>-1.2243985486062149E-3</v>
      </c>
    </row>
    <row r="59" spans="1:20" ht="15">
      <c r="A59" s="10" t="s">
        <v>25</v>
      </c>
      <c r="B59" s="375">
        <v>7.3666092943201374E-3</v>
      </c>
      <c r="C59" s="447">
        <v>9.5559706854433102E-3</v>
      </c>
      <c r="D59" s="448">
        <v>9.7059249601622478E-3</v>
      </c>
      <c r="E59" s="275">
        <v>1.3879547538978906E-2</v>
      </c>
      <c r="F59" s="149"/>
      <c r="G59" s="98">
        <v>1.3050075872534143E-2</v>
      </c>
      <c r="H59" s="99">
        <v>1.1813238327395462E-2</v>
      </c>
      <c r="I59" s="98">
        <v>1.0025690832758945E-2</v>
      </c>
      <c r="J59" s="328">
        <v>1.1527377521613832E-2</v>
      </c>
      <c r="K59" s="149"/>
      <c r="L59" s="334">
        <v>1.2633063998973964E-2</v>
      </c>
      <c r="M59" s="447">
        <v>1.2203693054756885E-2</v>
      </c>
      <c r="N59" s="149"/>
      <c r="R59" s="423"/>
    </row>
    <row r="60" spans="1:20" ht="15.75" thickBot="1">
      <c r="A60" s="4"/>
      <c r="B60" s="373"/>
      <c r="C60" s="326"/>
      <c r="D60" s="326"/>
      <c r="E60" s="327"/>
      <c r="F60" s="150"/>
      <c r="G60" s="115"/>
      <c r="H60" s="115"/>
      <c r="I60" s="115"/>
      <c r="J60" s="309"/>
      <c r="K60" s="150"/>
      <c r="L60" s="336"/>
      <c r="N60" s="150"/>
      <c r="R60" s="423"/>
      <c r="S60" s="423"/>
    </row>
    <row r="61" spans="1:20" ht="15.75" thickTop="1">
      <c r="A61" s="7" t="s">
        <v>72</v>
      </c>
      <c r="B61" s="527" t="s">
        <v>78</v>
      </c>
      <c r="C61" s="514"/>
      <c r="D61" s="514"/>
      <c r="E61" s="515"/>
      <c r="F61" s="131"/>
      <c r="G61" s="519" t="s">
        <v>79</v>
      </c>
      <c r="H61" s="520"/>
      <c r="I61" s="520"/>
      <c r="J61" s="521"/>
      <c r="K61" s="131"/>
      <c r="L61" s="519" t="s">
        <v>160</v>
      </c>
      <c r="M61" s="520"/>
      <c r="N61" s="131"/>
      <c r="R61" s="423"/>
      <c r="S61" s="423"/>
    </row>
    <row r="62" spans="1:20" ht="15">
      <c r="A62" s="4"/>
      <c r="B62" s="315" t="s">
        <v>80</v>
      </c>
      <c r="C62" s="433" t="s">
        <v>81</v>
      </c>
      <c r="D62" s="435" t="s">
        <v>82</v>
      </c>
      <c r="E62" s="436" t="s">
        <v>83</v>
      </c>
      <c r="F62" s="132"/>
      <c r="G62" s="39" t="s">
        <v>80</v>
      </c>
      <c r="H62" s="40" t="s">
        <v>81</v>
      </c>
      <c r="I62" s="40" t="s">
        <v>82</v>
      </c>
      <c r="J62" s="44" t="s">
        <v>83</v>
      </c>
      <c r="K62" s="132"/>
      <c r="L62" s="39" t="s">
        <v>80</v>
      </c>
      <c r="M62" s="433" t="s">
        <v>81</v>
      </c>
      <c r="N62" s="132"/>
      <c r="R62" s="423"/>
      <c r="S62" s="423"/>
    </row>
    <row r="63" spans="1:20" ht="15">
      <c r="A63" s="10" t="s">
        <v>73</v>
      </c>
      <c r="B63" s="318">
        <v>13436</v>
      </c>
      <c r="C63" s="443">
        <v>13301</v>
      </c>
      <c r="D63" s="438">
        <v>13020</v>
      </c>
      <c r="E63" s="312">
        <v>14705</v>
      </c>
      <c r="F63" s="140"/>
      <c r="G63" s="63">
        <v>14901</v>
      </c>
      <c r="H63" s="64">
        <v>14633</v>
      </c>
      <c r="I63" s="63">
        <v>14081</v>
      </c>
      <c r="J63" s="330">
        <v>14167</v>
      </c>
      <c r="K63" s="140"/>
      <c r="L63" s="337">
        <v>13925</v>
      </c>
      <c r="M63" s="443">
        <v>14196</v>
      </c>
      <c r="N63" s="451"/>
      <c r="R63" s="423"/>
      <c r="S63" s="423"/>
    </row>
    <row r="64" spans="1:20" ht="15">
      <c r="A64" s="10" t="s">
        <v>19</v>
      </c>
      <c r="B64" s="318">
        <v>7063</v>
      </c>
      <c r="C64" s="443">
        <v>6905</v>
      </c>
      <c r="D64" s="438">
        <v>7246</v>
      </c>
      <c r="E64" s="312">
        <v>9229</v>
      </c>
      <c r="F64" s="140"/>
      <c r="G64" s="63">
        <v>9348</v>
      </c>
      <c r="H64" s="64">
        <v>9030</v>
      </c>
      <c r="I64" s="63">
        <v>8905</v>
      </c>
      <c r="J64" s="330">
        <v>9429</v>
      </c>
      <c r="K64" s="140"/>
      <c r="L64" s="337">
        <v>8901</v>
      </c>
      <c r="M64" s="443">
        <v>8523</v>
      </c>
      <c r="N64" s="451"/>
      <c r="R64" s="423"/>
      <c r="S64" s="423"/>
    </row>
    <row r="65" spans="1:20" ht="15">
      <c r="A65" s="10" t="s">
        <v>140</v>
      </c>
      <c r="B65" s="318">
        <v>3743.5485312899991</v>
      </c>
      <c r="C65" s="443">
        <v>3574.4875593699985</v>
      </c>
      <c r="D65" s="438">
        <v>3151.8437587700005</v>
      </c>
      <c r="E65" s="312">
        <v>7327.6081489200005</v>
      </c>
      <c r="F65" s="140"/>
      <c r="G65" s="63">
        <v>6978.5048599999955</v>
      </c>
      <c r="H65" s="64">
        <v>5623.5418834900011</v>
      </c>
      <c r="I65" s="63">
        <v>6943.0534038699998</v>
      </c>
      <c r="J65" s="330">
        <v>5683.116395109997</v>
      </c>
      <c r="K65" s="140"/>
      <c r="L65" s="337">
        <v>6381.4795112299998</v>
      </c>
      <c r="M65" s="443">
        <v>5458.8016656000009</v>
      </c>
      <c r="N65" s="451"/>
      <c r="R65" s="423"/>
      <c r="S65" s="423"/>
    </row>
    <row r="66" spans="1:20" s="423" customFormat="1" ht="15">
      <c r="A66" s="473" t="s">
        <v>212</v>
      </c>
      <c r="B66" s="318">
        <v>2850.3943581900003</v>
      </c>
      <c r="C66" s="443">
        <v>2613.7232880299998</v>
      </c>
      <c r="D66" s="438">
        <v>2508.2408228599998</v>
      </c>
      <c r="E66" s="312">
        <v>3097.3059944299998</v>
      </c>
      <c r="F66" s="451"/>
      <c r="G66" s="442">
        <f>3161.88909641+1</f>
        <v>3162.8890964100001</v>
      </c>
      <c r="H66" s="443">
        <v>3031.1664047999998</v>
      </c>
      <c r="I66" s="442">
        <f>3025.36068306+1</f>
        <v>3026.3606830600002</v>
      </c>
      <c r="J66" s="330">
        <v>3067.7377016800001</v>
      </c>
      <c r="K66" s="451"/>
      <c r="L66" s="337">
        <f>3031.96996973+1</f>
        <v>3032.9699697299998</v>
      </c>
      <c r="M66" s="443">
        <v>1246.7694267699999</v>
      </c>
      <c r="N66" s="451"/>
    </row>
    <row r="67" spans="1:20" ht="15">
      <c r="A67" s="10" t="s">
        <v>141</v>
      </c>
      <c r="B67" s="318">
        <v>696</v>
      </c>
      <c r="C67" s="443">
        <v>697</v>
      </c>
      <c r="D67" s="438">
        <v>699</v>
      </c>
      <c r="E67" s="312">
        <v>701</v>
      </c>
      <c r="F67" s="140"/>
      <c r="G67" s="63">
        <v>682</v>
      </c>
      <c r="H67" s="64">
        <v>683</v>
      </c>
      <c r="I67" s="63">
        <v>685</v>
      </c>
      <c r="J67" s="330">
        <v>687</v>
      </c>
      <c r="K67" s="140"/>
      <c r="L67" s="337">
        <v>668</v>
      </c>
      <c r="M67" s="443">
        <v>669</v>
      </c>
      <c r="N67" s="451"/>
      <c r="R67" s="423"/>
      <c r="S67" s="423"/>
    </row>
    <row r="68" spans="1:20" s="405" customFormat="1" ht="15">
      <c r="A68" s="412" t="s">
        <v>192</v>
      </c>
      <c r="B68" s="318">
        <v>107</v>
      </c>
      <c r="C68" s="443">
        <v>133</v>
      </c>
      <c r="D68" s="438">
        <v>134</v>
      </c>
      <c r="E68" s="444">
        <v>227</v>
      </c>
      <c r="F68" s="415"/>
      <c r="G68" s="413">
        <v>215</v>
      </c>
      <c r="H68" s="414">
        <v>189</v>
      </c>
      <c r="I68" s="413">
        <v>160</v>
      </c>
      <c r="J68" s="416">
        <v>188</v>
      </c>
      <c r="K68" s="415"/>
      <c r="L68" s="413">
        <v>197</v>
      </c>
      <c r="M68" s="443">
        <v>191</v>
      </c>
      <c r="N68" s="451"/>
      <c r="O68" s="423"/>
      <c r="P68" s="423"/>
      <c r="Q68" s="423"/>
      <c r="R68" s="423"/>
      <c r="S68" s="423"/>
    </row>
    <row r="69" spans="1:20" s="405" customFormat="1" ht="15">
      <c r="A69" s="412" t="s">
        <v>193</v>
      </c>
      <c r="B69" s="318">
        <v>1086</v>
      </c>
      <c r="C69" s="443">
        <v>1006</v>
      </c>
      <c r="D69" s="438">
        <v>798</v>
      </c>
      <c r="E69" s="444">
        <v>1558</v>
      </c>
      <c r="F69" s="415"/>
      <c r="G69" s="413">
        <v>1513</v>
      </c>
      <c r="H69" s="414">
        <v>1295</v>
      </c>
      <c r="I69" s="413">
        <v>1778</v>
      </c>
      <c r="J69" s="416">
        <v>2072</v>
      </c>
      <c r="K69" s="415"/>
      <c r="L69" s="413">
        <v>1816</v>
      </c>
      <c r="M69" s="443">
        <v>1568</v>
      </c>
      <c r="N69" s="451"/>
      <c r="O69" s="423"/>
      <c r="P69" s="423"/>
      <c r="Q69" s="423"/>
      <c r="R69" s="423"/>
      <c r="S69" s="423"/>
    </row>
    <row r="71" spans="1:20" ht="17.25" customHeight="1">
      <c r="A71" s="81" t="s">
        <v>150</v>
      </c>
      <c r="B71" s="81"/>
      <c r="C71" s="81"/>
      <c r="D71" s="81"/>
      <c r="E71" s="81"/>
      <c r="F71" s="81"/>
      <c r="G71" s="81"/>
      <c r="H71" s="81"/>
      <c r="I71" s="81"/>
      <c r="J71" s="81"/>
      <c r="K71" s="81"/>
      <c r="L71" s="81"/>
      <c r="M71" s="81"/>
      <c r="N71" s="81"/>
      <c r="O71" s="81"/>
      <c r="P71" s="81"/>
      <c r="Q71" s="81"/>
      <c r="R71" s="81"/>
      <c r="S71" s="81"/>
      <c r="T71" s="81"/>
    </row>
    <row r="72" spans="1:20" s="102" customFormat="1" ht="6" customHeight="1" thickBot="1">
      <c r="A72" s="101"/>
      <c r="B72" s="101"/>
      <c r="C72" s="101"/>
      <c r="D72" s="101"/>
      <c r="E72" s="101"/>
      <c r="F72" s="148"/>
      <c r="G72" s="101"/>
      <c r="H72" s="101"/>
      <c r="I72" s="101"/>
      <c r="J72" s="101"/>
      <c r="K72" s="148"/>
      <c r="L72" s="101"/>
      <c r="M72" s="101"/>
      <c r="N72" s="148"/>
      <c r="O72" s="101"/>
      <c r="P72" s="101"/>
      <c r="Q72" s="101"/>
      <c r="R72" s="148"/>
    </row>
    <row r="73" spans="1:20" ht="15.75" thickTop="1">
      <c r="A73" s="7" t="s">
        <v>70</v>
      </c>
      <c r="B73" s="527" t="s">
        <v>78</v>
      </c>
      <c r="C73" s="514"/>
      <c r="D73" s="514"/>
      <c r="E73" s="528"/>
      <c r="F73" s="131"/>
      <c r="G73" s="519" t="s">
        <v>79</v>
      </c>
      <c r="H73" s="520"/>
      <c r="I73" s="520"/>
      <c r="J73" s="520"/>
      <c r="K73" s="131"/>
      <c r="L73" s="519" t="s">
        <v>160</v>
      </c>
      <c r="M73" s="520"/>
      <c r="N73" s="131"/>
      <c r="O73" s="127" t="s">
        <v>78</v>
      </c>
      <c r="P73" s="127" t="s">
        <v>79</v>
      </c>
      <c r="Q73" s="362" t="s">
        <v>160</v>
      </c>
      <c r="R73" s="131"/>
      <c r="S73" s="127" t="s">
        <v>78</v>
      </c>
      <c r="T73" s="362" t="s">
        <v>79</v>
      </c>
    </row>
    <row r="74" spans="1:20" ht="15">
      <c r="A74" s="3"/>
      <c r="B74" s="315" t="s">
        <v>74</v>
      </c>
      <c r="C74" s="433" t="s">
        <v>75</v>
      </c>
      <c r="D74" s="434" t="s">
        <v>76</v>
      </c>
      <c r="E74" s="452" t="s">
        <v>77</v>
      </c>
      <c r="F74" s="132"/>
      <c r="G74" s="39" t="s">
        <v>74</v>
      </c>
      <c r="H74" s="40" t="s">
        <v>75</v>
      </c>
      <c r="I74" s="40" t="s">
        <v>76</v>
      </c>
      <c r="J74" s="40" t="s">
        <v>77</v>
      </c>
      <c r="K74" s="132"/>
      <c r="L74" s="39" t="s">
        <v>74</v>
      </c>
      <c r="M74" s="433" t="s">
        <v>75</v>
      </c>
      <c r="N74" s="132"/>
      <c r="O74" s="435" t="s">
        <v>202</v>
      </c>
      <c r="P74" s="435" t="s">
        <v>202</v>
      </c>
      <c r="Q74" s="361" t="s">
        <v>202</v>
      </c>
      <c r="R74" s="132"/>
      <c r="S74" s="43" t="s">
        <v>120</v>
      </c>
      <c r="T74" s="361" t="s">
        <v>120</v>
      </c>
    </row>
    <row r="75" spans="1:20" ht="15">
      <c r="A75" s="10" t="s">
        <v>0</v>
      </c>
      <c r="B75" s="378">
        <v>12.6</v>
      </c>
      <c r="C75" s="431">
        <v>12.3</v>
      </c>
      <c r="D75" s="432">
        <v>12.4</v>
      </c>
      <c r="E75" s="339">
        <v>12.1</v>
      </c>
      <c r="F75" s="133"/>
      <c r="G75" s="18">
        <v>11.6</v>
      </c>
      <c r="H75" s="19">
        <v>12.3</v>
      </c>
      <c r="I75" s="18">
        <v>11.6</v>
      </c>
      <c r="J75" s="162">
        <v>12.7</v>
      </c>
      <c r="K75" s="133"/>
      <c r="L75" s="331">
        <v>11.8</v>
      </c>
      <c r="M75" s="431">
        <v>11.9</v>
      </c>
      <c r="N75" s="133"/>
      <c r="O75" s="18">
        <v>24.9</v>
      </c>
      <c r="P75" s="431">
        <v>23.9</v>
      </c>
      <c r="Q75" s="18">
        <v>23.6</v>
      </c>
      <c r="R75" s="133"/>
      <c r="S75" s="19">
        <v>49.4</v>
      </c>
      <c r="T75" s="260">
        <v>48.1</v>
      </c>
    </row>
    <row r="76" spans="1:20" ht="15">
      <c r="A76" s="10" t="s">
        <v>1</v>
      </c>
      <c r="B76" s="378">
        <v>0</v>
      </c>
      <c r="C76" s="431">
        <v>0</v>
      </c>
      <c r="D76" s="432">
        <v>0</v>
      </c>
      <c r="E76" s="339">
        <v>0</v>
      </c>
      <c r="F76" s="133"/>
      <c r="G76" s="18">
        <v>0</v>
      </c>
      <c r="H76" s="19">
        <v>0</v>
      </c>
      <c r="I76" s="18">
        <v>0.4</v>
      </c>
      <c r="J76" s="162">
        <v>0.2</v>
      </c>
      <c r="K76" s="133"/>
      <c r="L76" s="331">
        <v>0.1</v>
      </c>
      <c r="M76" s="431">
        <v>0</v>
      </c>
      <c r="N76" s="133"/>
      <c r="O76" s="18">
        <v>0</v>
      </c>
      <c r="P76" s="431">
        <v>0</v>
      </c>
      <c r="Q76" s="18">
        <v>0.1</v>
      </c>
      <c r="R76" s="133"/>
      <c r="S76" s="19">
        <v>0</v>
      </c>
      <c r="T76" s="260">
        <v>0.6</v>
      </c>
    </row>
    <row r="77" spans="1:20" ht="15">
      <c r="A77" s="13" t="s">
        <v>2</v>
      </c>
      <c r="B77" s="377">
        <v>12.6</v>
      </c>
      <c r="C77" s="445">
        <v>12.3</v>
      </c>
      <c r="D77" s="446">
        <v>12.4</v>
      </c>
      <c r="E77" s="340">
        <v>12.1</v>
      </c>
      <c r="F77" s="134"/>
      <c r="G77" s="75">
        <v>11.6</v>
      </c>
      <c r="H77" s="76">
        <v>12.3</v>
      </c>
      <c r="I77" s="75">
        <v>12</v>
      </c>
      <c r="J77" s="182">
        <v>12.9</v>
      </c>
      <c r="K77" s="134"/>
      <c r="L77" s="332">
        <v>11.8</v>
      </c>
      <c r="M77" s="445">
        <v>11.9</v>
      </c>
      <c r="N77" s="134"/>
      <c r="O77" s="75">
        <v>24.9</v>
      </c>
      <c r="P77" s="445">
        <v>23.9</v>
      </c>
      <c r="Q77" s="75">
        <v>23.7</v>
      </c>
      <c r="R77" s="134"/>
      <c r="S77" s="76">
        <v>49.4</v>
      </c>
      <c r="T77" s="261">
        <v>48.7</v>
      </c>
    </row>
    <row r="78" spans="1:20" ht="21">
      <c r="A78" s="14" t="s">
        <v>9</v>
      </c>
      <c r="B78" s="378">
        <v>5.0999999999999996</v>
      </c>
      <c r="C78" s="431">
        <v>4.8</v>
      </c>
      <c r="D78" s="432">
        <v>14</v>
      </c>
      <c r="E78" s="339">
        <v>-2.2000000000000002</v>
      </c>
      <c r="F78" s="133"/>
      <c r="G78" s="18">
        <v>21.3</v>
      </c>
      <c r="H78" s="19">
        <v>6.7</v>
      </c>
      <c r="I78" s="18">
        <v>-1</v>
      </c>
      <c r="J78" s="162">
        <v>0.5</v>
      </c>
      <c r="K78" s="133"/>
      <c r="L78" s="331">
        <v>7.9</v>
      </c>
      <c r="M78" s="431">
        <v>34.200000000000003</v>
      </c>
      <c r="N78" s="133"/>
      <c r="O78" s="18">
        <v>9.8000000000000007</v>
      </c>
      <c r="P78" s="431">
        <v>28.1</v>
      </c>
      <c r="Q78" s="18">
        <v>42</v>
      </c>
      <c r="R78" s="133"/>
      <c r="S78" s="19">
        <v>21.6</v>
      </c>
      <c r="T78" s="260">
        <v>27.6</v>
      </c>
    </row>
    <row r="79" spans="1:20" ht="15">
      <c r="A79" s="13" t="s">
        <v>3</v>
      </c>
      <c r="B79" s="377">
        <v>17.700000000000003</v>
      </c>
      <c r="C79" s="445">
        <v>17.100000000000001</v>
      </c>
      <c r="D79" s="446">
        <v>26.4</v>
      </c>
      <c r="E79" s="340">
        <v>9.9</v>
      </c>
      <c r="F79" s="134"/>
      <c r="G79" s="75">
        <v>32.9</v>
      </c>
      <c r="H79" s="76">
        <v>19</v>
      </c>
      <c r="I79" s="75">
        <v>11</v>
      </c>
      <c r="J79" s="182">
        <v>13.4</v>
      </c>
      <c r="K79" s="134"/>
      <c r="L79" s="332">
        <v>19.7</v>
      </c>
      <c r="M79" s="445">
        <v>46</v>
      </c>
      <c r="N79" s="134"/>
      <c r="O79" s="75">
        <v>34.700000000000003</v>
      </c>
      <c r="P79" s="445">
        <v>52</v>
      </c>
      <c r="Q79" s="75">
        <v>65.7</v>
      </c>
      <c r="R79" s="134"/>
      <c r="S79" s="76">
        <v>71</v>
      </c>
      <c r="T79" s="261">
        <v>76.3</v>
      </c>
    </row>
    <row r="80" spans="1:20" ht="15">
      <c r="A80" s="13" t="s">
        <v>4</v>
      </c>
      <c r="B80" s="377">
        <v>-4.8</v>
      </c>
      <c r="C80" s="445">
        <v>-4.8</v>
      </c>
      <c r="D80" s="446">
        <v>-5.3</v>
      </c>
      <c r="E80" s="340">
        <v>-6.7</v>
      </c>
      <c r="F80" s="134"/>
      <c r="G80" s="75">
        <v>-7.5</v>
      </c>
      <c r="H80" s="76">
        <v>-6.9</v>
      </c>
      <c r="I80" s="75">
        <v>-7.6</v>
      </c>
      <c r="J80" s="182">
        <v>-9.4</v>
      </c>
      <c r="K80" s="134"/>
      <c r="L80" s="332">
        <v>-9.4</v>
      </c>
      <c r="M80" s="445">
        <v>-7.8</v>
      </c>
      <c r="N80" s="134"/>
      <c r="O80" s="75">
        <v>-9.6</v>
      </c>
      <c r="P80" s="445">
        <v>-14.5</v>
      </c>
      <c r="Q80" s="75">
        <v>-17.2</v>
      </c>
      <c r="R80" s="134"/>
      <c r="S80" s="76">
        <v>-21.6</v>
      </c>
      <c r="T80" s="261">
        <v>-31.5</v>
      </c>
    </row>
    <row r="81" spans="1:20" ht="15">
      <c r="A81" s="10" t="s">
        <v>5</v>
      </c>
      <c r="B81" s="378">
        <v>-2.1</v>
      </c>
      <c r="C81" s="431">
        <v>-0.3</v>
      </c>
      <c r="D81" s="432">
        <v>-0.5</v>
      </c>
      <c r="E81" s="339">
        <v>-0.7</v>
      </c>
      <c r="F81" s="133"/>
      <c r="G81" s="18">
        <v>-3.4</v>
      </c>
      <c r="H81" s="19">
        <v>-0.6</v>
      </c>
      <c r="I81" s="18">
        <v>-0.5</v>
      </c>
      <c r="J81" s="162">
        <v>-0.6</v>
      </c>
      <c r="K81" s="133"/>
      <c r="L81" s="331">
        <v>-3.9</v>
      </c>
      <c r="M81" s="431">
        <v>-0.7</v>
      </c>
      <c r="N81" s="133"/>
      <c r="O81" s="18">
        <v>-2.4</v>
      </c>
      <c r="P81" s="431">
        <v>-4</v>
      </c>
      <c r="Q81" s="18">
        <v>-4.5999999999999996</v>
      </c>
      <c r="R81" s="133"/>
      <c r="S81" s="19">
        <v>-3.6</v>
      </c>
      <c r="T81" s="260">
        <v>-5.2</v>
      </c>
    </row>
    <row r="82" spans="1:20" ht="15">
      <c r="A82" s="10" t="s">
        <v>10</v>
      </c>
      <c r="B82" s="378">
        <v>-0.1</v>
      </c>
      <c r="C82" s="431">
        <v>0</v>
      </c>
      <c r="D82" s="432">
        <v>0</v>
      </c>
      <c r="E82" s="339">
        <v>0</v>
      </c>
      <c r="F82" s="133"/>
      <c r="G82" s="18">
        <v>0.8</v>
      </c>
      <c r="H82" s="19">
        <v>0.5</v>
      </c>
      <c r="I82" s="18">
        <v>-1</v>
      </c>
      <c r="J82" s="162">
        <v>0</v>
      </c>
      <c r="K82" s="133"/>
      <c r="L82" s="331">
        <v>-0.4</v>
      </c>
      <c r="M82" s="431">
        <v>0.7</v>
      </c>
      <c r="N82" s="133"/>
      <c r="O82" s="18">
        <v>0</v>
      </c>
      <c r="P82" s="431">
        <v>1.3</v>
      </c>
      <c r="Q82" s="18">
        <v>0.3</v>
      </c>
      <c r="R82" s="133"/>
      <c r="S82" s="19">
        <v>0</v>
      </c>
      <c r="T82" s="260">
        <v>0.2</v>
      </c>
    </row>
    <row r="83" spans="1:20" ht="15">
      <c r="A83" s="13" t="s">
        <v>6</v>
      </c>
      <c r="B83" s="377">
        <v>10.7</v>
      </c>
      <c r="C83" s="445">
        <v>12</v>
      </c>
      <c r="D83" s="446">
        <v>20.6</v>
      </c>
      <c r="E83" s="340">
        <v>2.5</v>
      </c>
      <c r="F83" s="134"/>
      <c r="G83" s="75">
        <v>22.8</v>
      </c>
      <c r="H83" s="76">
        <v>12</v>
      </c>
      <c r="I83" s="75">
        <v>1.9000000000000001</v>
      </c>
      <c r="J83" s="182">
        <v>3.4</v>
      </c>
      <c r="K83" s="134"/>
      <c r="L83" s="332">
        <v>6.1</v>
      </c>
      <c r="M83" s="445">
        <v>38.200000000000003</v>
      </c>
      <c r="N83" s="134"/>
      <c r="O83" s="75">
        <v>22.7</v>
      </c>
      <c r="P83" s="445">
        <v>34.799999999999997</v>
      </c>
      <c r="Q83" s="75">
        <v>44.3</v>
      </c>
      <c r="R83" s="134"/>
      <c r="S83" s="76">
        <v>45.8</v>
      </c>
      <c r="T83" s="261">
        <v>39.799999999999997</v>
      </c>
    </row>
    <row r="84" spans="1:20" ht="15">
      <c r="A84" s="10" t="s">
        <v>7</v>
      </c>
      <c r="B84" s="378">
        <v>-2.6</v>
      </c>
      <c r="C84" s="431">
        <v>-3</v>
      </c>
      <c r="D84" s="432">
        <v>-5.3</v>
      </c>
      <c r="E84" s="339">
        <v>-0.7</v>
      </c>
      <c r="F84" s="133"/>
      <c r="G84" s="18">
        <v>-5.7</v>
      </c>
      <c r="H84" s="19">
        <v>-3</v>
      </c>
      <c r="I84" s="18">
        <v>-0.4</v>
      </c>
      <c r="J84" s="162">
        <v>-0.8</v>
      </c>
      <c r="K84" s="133"/>
      <c r="L84" s="331">
        <v>-1.5</v>
      </c>
      <c r="M84" s="431">
        <v>-9.6</v>
      </c>
      <c r="N84" s="133"/>
      <c r="O84" s="18">
        <v>-5.7</v>
      </c>
      <c r="P84" s="431">
        <v>-8.6999999999999993</v>
      </c>
      <c r="Q84" s="18">
        <v>-11.1</v>
      </c>
      <c r="R84" s="133"/>
      <c r="S84" s="19">
        <v>-11.5</v>
      </c>
      <c r="T84" s="260">
        <v>-10</v>
      </c>
    </row>
    <row r="85" spans="1:20" ht="15">
      <c r="A85" s="13" t="s">
        <v>8</v>
      </c>
      <c r="B85" s="377">
        <v>8.1</v>
      </c>
      <c r="C85" s="445">
        <v>9</v>
      </c>
      <c r="D85" s="446">
        <v>15.3</v>
      </c>
      <c r="E85" s="340">
        <v>1.7999999999999998</v>
      </c>
      <c r="F85" s="134"/>
      <c r="G85" s="75">
        <v>17.100000000000001</v>
      </c>
      <c r="H85" s="76">
        <v>9</v>
      </c>
      <c r="I85" s="75">
        <v>1.5</v>
      </c>
      <c r="J85" s="182">
        <v>2.6</v>
      </c>
      <c r="K85" s="134"/>
      <c r="L85" s="332">
        <v>4.5999999999999996</v>
      </c>
      <c r="M85" s="445">
        <v>28.7</v>
      </c>
      <c r="N85" s="134"/>
      <c r="O85" s="75">
        <v>17</v>
      </c>
      <c r="P85" s="445">
        <v>26.1</v>
      </c>
      <c r="Q85" s="75">
        <v>33.200000000000003</v>
      </c>
      <c r="R85" s="134"/>
      <c r="S85" s="76">
        <v>34.299999999999997</v>
      </c>
      <c r="T85" s="261">
        <v>29.799999999999997</v>
      </c>
    </row>
    <row r="86" spans="1:20" ht="15.75" thickBot="1">
      <c r="A86" s="4"/>
      <c r="B86" s="373"/>
      <c r="C86" s="326"/>
      <c r="D86" s="326"/>
      <c r="E86" s="341"/>
      <c r="F86" s="150"/>
      <c r="K86" s="150"/>
      <c r="L86" s="336"/>
      <c r="N86" s="150"/>
      <c r="R86" s="150"/>
      <c r="T86" s="309"/>
    </row>
    <row r="87" spans="1:20" ht="15.75" thickTop="1">
      <c r="A87" s="7" t="s">
        <v>71</v>
      </c>
      <c r="B87" s="527" t="s">
        <v>78</v>
      </c>
      <c r="C87" s="514"/>
      <c r="D87" s="514"/>
      <c r="E87" s="528"/>
      <c r="F87" s="131"/>
      <c r="G87" s="519" t="s">
        <v>79</v>
      </c>
      <c r="H87" s="520"/>
      <c r="I87" s="520"/>
      <c r="J87" s="520"/>
      <c r="K87" s="131"/>
      <c r="L87" s="519" t="s">
        <v>160</v>
      </c>
      <c r="M87" s="520"/>
      <c r="N87" s="131"/>
      <c r="O87" s="127" t="s">
        <v>78</v>
      </c>
      <c r="P87" s="127" t="s">
        <v>79</v>
      </c>
      <c r="Q87" s="362" t="s">
        <v>160</v>
      </c>
      <c r="R87" s="131"/>
      <c r="S87" s="127" t="s">
        <v>78</v>
      </c>
      <c r="T87" s="362" t="s">
        <v>79</v>
      </c>
    </row>
    <row r="88" spans="1:20" ht="15">
      <c r="A88" s="4"/>
      <c r="B88" s="315" t="s">
        <v>74</v>
      </c>
      <c r="C88" s="433" t="s">
        <v>75</v>
      </c>
      <c r="D88" s="434" t="s">
        <v>76</v>
      </c>
      <c r="E88" s="452" t="s">
        <v>77</v>
      </c>
      <c r="F88" s="132"/>
      <c r="G88" s="39" t="s">
        <v>74</v>
      </c>
      <c r="H88" s="40" t="s">
        <v>75</v>
      </c>
      <c r="I88" s="40" t="s">
        <v>76</v>
      </c>
      <c r="J88" s="40" t="s">
        <v>77</v>
      </c>
      <c r="K88" s="132"/>
      <c r="L88" s="39" t="s">
        <v>74</v>
      </c>
      <c r="M88" s="433" t="s">
        <v>75</v>
      </c>
      <c r="N88" s="132"/>
      <c r="O88" s="435" t="s">
        <v>202</v>
      </c>
      <c r="P88" s="435" t="s">
        <v>202</v>
      </c>
      <c r="Q88" s="361" t="s">
        <v>202</v>
      </c>
      <c r="R88" s="132"/>
      <c r="S88" s="43" t="s">
        <v>120</v>
      </c>
      <c r="T88" s="361" t="s">
        <v>120</v>
      </c>
    </row>
    <row r="89" spans="1:20" ht="15">
      <c r="A89" s="10" t="s">
        <v>162</v>
      </c>
      <c r="B89" s="375">
        <v>9.9539170506912439E-2</v>
      </c>
      <c r="C89" s="447">
        <v>0.10285714285714286</v>
      </c>
      <c r="D89" s="448">
        <v>0.17764876632801163</v>
      </c>
      <c r="E89" s="342">
        <v>2.0869565217391303E-2</v>
      </c>
      <c r="F89" s="138"/>
      <c r="G89" s="98">
        <v>0.20029282576866766</v>
      </c>
      <c r="H89" s="99">
        <v>0.11214953271028037</v>
      </c>
      <c r="I89" s="98">
        <v>1.7492711370262391E-2</v>
      </c>
      <c r="J89" s="167">
        <v>2.9295774647887324E-2</v>
      </c>
      <c r="K89" s="138"/>
      <c r="L89" s="334">
        <v>5.1253481894150417E-2</v>
      </c>
      <c r="M89" s="447">
        <v>0.32111888111888109</v>
      </c>
      <c r="N89" s="138"/>
      <c r="O89" s="98">
        <v>0.10104011887072809</v>
      </c>
      <c r="P89" s="447">
        <v>0.15285505124450952</v>
      </c>
      <c r="Q89" s="98">
        <v>0.19330422125181951</v>
      </c>
      <c r="R89" s="138"/>
      <c r="S89" s="99">
        <v>0.10178041543026706</v>
      </c>
      <c r="T89" s="265">
        <v>8.4299858557284293E-2</v>
      </c>
    </row>
    <row r="90" spans="1:20" ht="15">
      <c r="A90" s="10" t="s">
        <v>20</v>
      </c>
      <c r="B90" s="374">
        <v>8.8050314465408803E-3</v>
      </c>
      <c r="C90" s="449">
        <v>7.9740680713128037E-3</v>
      </c>
      <c r="D90" s="450">
        <v>8.1848184818481846E-3</v>
      </c>
      <c r="E90" s="343">
        <v>7.2066706372840971E-3</v>
      </c>
      <c r="F90" s="149"/>
      <c r="G90" s="105">
        <v>6.8649208462790347E-3</v>
      </c>
      <c r="H90" s="106">
        <v>7.9406068431245973E-3</v>
      </c>
      <c r="I90" s="105">
        <v>7.2049689440993785E-3</v>
      </c>
      <c r="J90" s="180">
        <v>7.5170168688961231E-3</v>
      </c>
      <c r="K90" s="149"/>
      <c r="L90" s="335">
        <v>7.1095044434402776E-3</v>
      </c>
      <c r="M90" s="449">
        <v>7.5043354879394614E-3</v>
      </c>
      <c r="N90" s="149"/>
      <c r="O90" s="105">
        <v>8.3739700689423237E-3</v>
      </c>
      <c r="P90" s="449">
        <v>7.3793901968351987E-3</v>
      </c>
      <c r="Q90" s="105">
        <v>7.2716068402403329E-3</v>
      </c>
      <c r="R90" s="149"/>
      <c r="S90" s="106">
        <v>8.009728415079043E-3</v>
      </c>
      <c r="T90" s="358">
        <v>7.3567085993958628E-3</v>
      </c>
    </row>
    <row r="91" spans="1:20" ht="15">
      <c r="A91" s="10" t="s">
        <v>21</v>
      </c>
      <c r="B91" s="375">
        <v>0.27118644067796605</v>
      </c>
      <c r="C91" s="447">
        <v>0.2807017543859649</v>
      </c>
      <c r="D91" s="448">
        <v>0.20075757575757577</v>
      </c>
      <c r="E91" s="342">
        <v>0.6767676767676768</v>
      </c>
      <c r="F91" s="138"/>
      <c r="G91" s="98">
        <v>0.22796352583586627</v>
      </c>
      <c r="H91" s="99">
        <v>0.36315789473684212</v>
      </c>
      <c r="I91" s="98">
        <v>0.69090909090909092</v>
      </c>
      <c r="J91" s="167">
        <v>0.70149253731343286</v>
      </c>
      <c r="K91" s="138"/>
      <c r="L91" s="334">
        <v>0.47715736040609141</v>
      </c>
      <c r="M91" s="447">
        <v>0.16956521739130434</v>
      </c>
      <c r="N91" s="138"/>
      <c r="O91" s="98">
        <v>0.27665706051873196</v>
      </c>
      <c r="P91" s="447">
        <v>0.27884615384615385</v>
      </c>
      <c r="Q91" s="98">
        <v>0.26179604261796041</v>
      </c>
      <c r="R91" s="138"/>
      <c r="S91" s="99">
        <v>0.3042253521126761</v>
      </c>
      <c r="T91" s="265">
        <v>0.41284403669724773</v>
      </c>
    </row>
    <row r="92" spans="1:20" ht="15">
      <c r="A92" s="10" t="s">
        <v>22</v>
      </c>
      <c r="B92" s="374">
        <v>6.9881201956673665E-5</v>
      </c>
      <c r="C92" s="449">
        <v>0</v>
      </c>
      <c r="D92" s="450">
        <v>0</v>
      </c>
      <c r="E92" s="343">
        <v>0</v>
      </c>
      <c r="F92" s="149"/>
      <c r="G92" s="105">
        <v>-4.7344281698476106E-4</v>
      </c>
      <c r="H92" s="106">
        <v>-3.2278889606197545E-4</v>
      </c>
      <c r="I92" s="105">
        <v>6.2111801242236027E-4</v>
      </c>
      <c r="J92" s="180">
        <v>0</v>
      </c>
      <c r="K92" s="149"/>
      <c r="L92" s="335">
        <v>2.4100015062509416E-4</v>
      </c>
      <c r="M92" s="449">
        <v>-4.4143149929055649E-4</v>
      </c>
      <c r="N92" s="149"/>
      <c r="O92" s="105">
        <v>0</v>
      </c>
      <c r="P92" s="449">
        <v>-4.0138942493245851E-4</v>
      </c>
      <c r="Q92" s="105">
        <v>-9.24356801725466E-5</v>
      </c>
      <c r="R92" s="149"/>
      <c r="S92" s="106">
        <v>0</v>
      </c>
      <c r="T92" s="358">
        <v>-3.0589224945512942E-5</v>
      </c>
    </row>
    <row r="93" spans="1:20" ht="15">
      <c r="A93" s="10" t="s">
        <v>25</v>
      </c>
      <c r="B93" s="375">
        <v>0</v>
      </c>
      <c r="C93" s="447">
        <v>0</v>
      </c>
      <c r="D93" s="448">
        <v>0</v>
      </c>
      <c r="E93" s="342">
        <v>0</v>
      </c>
      <c r="F93" s="138"/>
      <c r="G93" s="98">
        <v>0</v>
      </c>
      <c r="H93" s="99">
        <v>0</v>
      </c>
      <c r="I93" s="98">
        <v>0</v>
      </c>
      <c r="J93" s="167">
        <v>0</v>
      </c>
      <c r="K93" s="138"/>
      <c r="L93" s="334">
        <v>0</v>
      </c>
      <c r="M93" s="447">
        <v>0</v>
      </c>
      <c r="N93" s="138"/>
      <c r="R93" s="423"/>
    </row>
    <row r="94" spans="1:20" ht="15.75" thickBot="1">
      <c r="A94" s="4"/>
      <c r="B94" s="373"/>
      <c r="C94" s="326"/>
      <c r="D94" s="326"/>
      <c r="E94" s="341"/>
      <c r="F94" s="150"/>
      <c r="K94" s="150"/>
      <c r="L94" s="336"/>
      <c r="N94" s="150"/>
      <c r="R94" s="423"/>
      <c r="S94" s="423"/>
    </row>
    <row r="95" spans="1:20" ht="15.75" thickTop="1">
      <c r="A95" s="7" t="s">
        <v>72</v>
      </c>
      <c r="B95" s="527" t="s">
        <v>78</v>
      </c>
      <c r="C95" s="514"/>
      <c r="D95" s="514"/>
      <c r="E95" s="528"/>
      <c r="F95" s="131"/>
      <c r="G95" s="519" t="s">
        <v>79</v>
      </c>
      <c r="H95" s="520"/>
      <c r="I95" s="520"/>
      <c r="J95" s="520"/>
      <c r="K95" s="131"/>
      <c r="L95" s="519" t="s">
        <v>160</v>
      </c>
      <c r="M95" s="520"/>
      <c r="N95" s="131"/>
      <c r="R95" s="423"/>
      <c r="S95" s="423"/>
    </row>
    <row r="96" spans="1:20" ht="15">
      <c r="A96" s="4"/>
      <c r="B96" s="315" t="s">
        <v>80</v>
      </c>
      <c r="C96" s="433" t="s">
        <v>81</v>
      </c>
      <c r="D96" s="435" t="s">
        <v>82</v>
      </c>
      <c r="E96" s="455" t="s">
        <v>83</v>
      </c>
      <c r="F96" s="132"/>
      <c r="G96" s="39" t="s">
        <v>80</v>
      </c>
      <c r="H96" s="40" t="s">
        <v>81</v>
      </c>
      <c r="I96" s="40" t="s">
        <v>82</v>
      </c>
      <c r="J96" s="40" t="s">
        <v>83</v>
      </c>
      <c r="K96" s="132"/>
      <c r="L96" s="39" t="s">
        <v>80</v>
      </c>
      <c r="M96" s="433" t="s">
        <v>81</v>
      </c>
      <c r="N96" s="132"/>
      <c r="R96" s="423"/>
      <c r="S96" s="423"/>
    </row>
    <row r="97" spans="1:20" ht="15">
      <c r="A97" s="10" t="s">
        <v>73</v>
      </c>
      <c r="B97" s="318">
        <v>8405</v>
      </c>
      <c r="C97" s="443">
        <v>7799</v>
      </c>
      <c r="D97" s="438">
        <v>7479</v>
      </c>
      <c r="E97" s="344">
        <v>11137</v>
      </c>
      <c r="F97" s="140"/>
      <c r="G97" s="63">
        <v>10152</v>
      </c>
      <c r="H97" s="64">
        <v>10086</v>
      </c>
      <c r="I97" s="63">
        <v>11217</v>
      </c>
      <c r="J97" s="181">
        <v>10192</v>
      </c>
      <c r="K97" s="140"/>
      <c r="L97" s="337">
        <v>11119</v>
      </c>
      <c r="M97" s="443">
        <v>9177</v>
      </c>
      <c r="N97" s="451"/>
      <c r="R97" s="423"/>
      <c r="S97" s="423"/>
    </row>
    <row r="98" spans="1:20" ht="15">
      <c r="A98" s="10" t="s">
        <v>19</v>
      </c>
      <c r="B98" s="318">
        <v>2024</v>
      </c>
      <c r="C98" s="443">
        <v>2100</v>
      </c>
      <c r="D98" s="438">
        <v>1759</v>
      </c>
      <c r="E98" s="344">
        <v>2124</v>
      </c>
      <c r="F98" s="140"/>
      <c r="G98" s="63">
        <v>1662</v>
      </c>
      <c r="H98" s="64">
        <v>1495</v>
      </c>
      <c r="I98" s="63">
        <v>1825</v>
      </c>
      <c r="J98" s="181">
        <v>1703</v>
      </c>
      <c r="K98" s="140"/>
      <c r="L98" s="337">
        <v>1719</v>
      </c>
      <c r="M98" s="443">
        <v>1748</v>
      </c>
      <c r="N98" s="451"/>
      <c r="R98" s="423"/>
      <c r="S98" s="423"/>
    </row>
    <row r="99" spans="1:20" ht="15">
      <c r="A99" s="10" t="s">
        <v>142</v>
      </c>
      <c r="B99" s="318">
        <v>2510</v>
      </c>
      <c r="C99" s="443">
        <v>2404</v>
      </c>
      <c r="D99" s="438">
        <v>2127</v>
      </c>
      <c r="E99" s="344">
        <v>2477</v>
      </c>
      <c r="F99" s="140"/>
      <c r="G99" s="63">
        <v>2411</v>
      </c>
      <c r="H99" s="64">
        <v>2599</v>
      </c>
      <c r="I99" s="63">
        <v>2231</v>
      </c>
      <c r="J99" s="181">
        <v>2460</v>
      </c>
      <c r="K99" s="140"/>
      <c r="L99" s="337">
        <v>3262</v>
      </c>
      <c r="M99" s="443">
        <v>3501</v>
      </c>
      <c r="N99" s="451"/>
      <c r="R99" s="423"/>
      <c r="S99" s="423"/>
    </row>
    <row r="100" spans="1:20" s="411" customFormat="1" ht="15">
      <c r="A100" s="418" t="s">
        <v>192</v>
      </c>
      <c r="B100" s="318">
        <v>0</v>
      </c>
      <c r="C100" s="443">
        <v>0</v>
      </c>
      <c r="D100" s="438">
        <v>0</v>
      </c>
      <c r="E100" s="444">
        <v>0</v>
      </c>
      <c r="F100" s="421"/>
      <c r="G100" s="419">
        <v>0</v>
      </c>
      <c r="H100" s="420">
        <v>0</v>
      </c>
      <c r="I100" s="419">
        <v>0</v>
      </c>
      <c r="J100" s="422">
        <v>0</v>
      </c>
      <c r="K100" s="421"/>
      <c r="L100" s="419">
        <v>0</v>
      </c>
      <c r="M100" s="443">
        <v>0</v>
      </c>
      <c r="N100" s="451"/>
      <c r="O100" s="423"/>
      <c r="P100" s="423"/>
      <c r="Q100" s="423"/>
      <c r="R100" s="423"/>
      <c r="S100" s="423"/>
    </row>
    <row r="101" spans="1:20" s="411" customFormat="1" ht="15">
      <c r="A101" s="418" t="s">
        <v>193</v>
      </c>
      <c r="B101" s="318">
        <v>224</v>
      </c>
      <c r="C101" s="443">
        <v>265</v>
      </c>
      <c r="D101" s="438">
        <v>212</v>
      </c>
      <c r="E101" s="444">
        <v>255</v>
      </c>
      <c r="F101" s="421"/>
      <c r="G101" s="419">
        <v>556</v>
      </c>
      <c r="H101" s="420">
        <v>251</v>
      </c>
      <c r="I101" s="419">
        <v>196</v>
      </c>
      <c r="J101" s="422">
        <v>469</v>
      </c>
      <c r="K101" s="421"/>
      <c r="L101" s="419">
        <v>207</v>
      </c>
      <c r="M101" s="443">
        <v>233</v>
      </c>
      <c r="N101" s="451"/>
      <c r="O101" s="423"/>
      <c r="P101" s="423"/>
      <c r="Q101" s="423"/>
      <c r="R101" s="423"/>
      <c r="S101" s="423"/>
    </row>
    <row r="103" spans="1:20" ht="17.25" customHeight="1">
      <c r="A103" s="81" t="s">
        <v>87</v>
      </c>
      <c r="B103" s="81"/>
      <c r="C103" s="81"/>
      <c r="D103" s="81"/>
      <c r="E103" s="81"/>
      <c r="F103" s="81"/>
      <c r="G103" s="81"/>
      <c r="H103" s="81"/>
      <c r="I103" s="81"/>
      <c r="J103" s="81"/>
      <c r="K103" s="81"/>
      <c r="L103" s="81"/>
      <c r="M103" s="81"/>
      <c r="N103" s="81"/>
      <c r="O103" s="81"/>
      <c r="P103" s="81"/>
      <c r="Q103" s="81"/>
      <c r="R103" s="81"/>
      <c r="S103" s="81"/>
      <c r="T103" s="81"/>
    </row>
    <row r="104" spans="1:20" s="102" customFormat="1" ht="6" customHeight="1" thickBot="1">
      <c r="A104" s="101"/>
      <c r="B104" s="101"/>
      <c r="C104" s="101"/>
      <c r="D104" s="101"/>
      <c r="E104" s="101"/>
      <c r="F104" s="148"/>
      <c r="G104" s="101"/>
      <c r="H104" s="101"/>
      <c r="I104" s="101"/>
      <c r="J104" s="101"/>
      <c r="K104" s="148"/>
      <c r="L104" s="101"/>
      <c r="M104" s="101"/>
      <c r="N104" s="148"/>
      <c r="O104" s="101"/>
      <c r="P104" s="101"/>
      <c r="Q104" s="101"/>
      <c r="R104" s="148"/>
    </row>
    <row r="105" spans="1:20" ht="15.75" thickTop="1">
      <c r="A105" s="7" t="s">
        <v>70</v>
      </c>
      <c r="B105" s="527" t="s">
        <v>78</v>
      </c>
      <c r="C105" s="514"/>
      <c r="D105" s="514"/>
      <c r="E105" s="515"/>
      <c r="F105" s="131"/>
      <c r="G105" s="519" t="s">
        <v>79</v>
      </c>
      <c r="H105" s="520"/>
      <c r="I105" s="520"/>
      <c r="J105" s="520"/>
      <c r="K105" s="131"/>
      <c r="L105" s="519" t="s">
        <v>160</v>
      </c>
      <c r="M105" s="520"/>
      <c r="N105" s="131"/>
      <c r="O105" s="127" t="s">
        <v>78</v>
      </c>
      <c r="P105" s="127" t="s">
        <v>79</v>
      </c>
      <c r="Q105" s="362" t="s">
        <v>160</v>
      </c>
      <c r="R105" s="131"/>
      <c r="S105" s="127" t="s">
        <v>78</v>
      </c>
      <c r="T105" s="362" t="s">
        <v>79</v>
      </c>
    </row>
    <row r="106" spans="1:20" ht="15">
      <c r="A106" s="3"/>
      <c r="B106" s="315" t="s">
        <v>74</v>
      </c>
      <c r="C106" s="433" t="s">
        <v>75</v>
      </c>
      <c r="D106" s="434" t="s">
        <v>76</v>
      </c>
      <c r="E106" s="269" t="s">
        <v>77</v>
      </c>
      <c r="F106" s="132"/>
      <c r="G106" s="39" t="s">
        <v>74</v>
      </c>
      <c r="H106" s="40" t="s">
        <v>75</v>
      </c>
      <c r="I106" s="40" t="s">
        <v>76</v>
      </c>
      <c r="J106" s="40" t="s">
        <v>77</v>
      </c>
      <c r="K106" s="132"/>
      <c r="L106" s="39" t="s">
        <v>74</v>
      </c>
      <c r="M106" s="433" t="s">
        <v>75</v>
      </c>
      <c r="N106" s="132"/>
      <c r="O106" s="435" t="s">
        <v>202</v>
      </c>
      <c r="P106" s="435" t="s">
        <v>202</v>
      </c>
      <c r="Q106" s="361" t="s">
        <v>202</v>
      </c>
      <c r="R106" s="132"/>
      <c r="S106" s="43" t="s">
        <v>120</v>
      </c>
      <c r="T106" s="361" t="s">
        <v>120</v>
      </c>
    </row>
    <row r="107" spans="1:20" ht="15">
      <c r="A107" s="10" t="s">
        <v>0</v>
      </c>
      <c r="B107" s="378">
        <v>-4.3</v>
      </c>
      <c r="C107" s="431">
        <v>0.4</v>
      </c>
      <c r="D107" s="432">
        <v>-9</v>
      </c>
      <c r="E107" s="270">
        <v>2.8000000000000003</v>
      </c>
      <c r="F107" s="133"/>
      <c r="G107" s="18">
        <v>-11.4</v>
      </c>
      <c r="H107" s="19">
        <v>-10.799999999999999</v>
      </c>
      <c r="I107" s="18">
        <v>-4.5999999999999996</v>
      </c>
      <c r="J107" s="162">
        <v>-6.7</v>
      </c>
      <c r="K107" s="133"/>
      <c r="L107" s="331">
        <v>-9</v>
      </c>
      <c r="M107" s="431">
        <v>-9.4</v>
      </c>
      <c r="N107" s="133"/>
      <c r="O107" s="18">
        <v>-4</v>
      </c>
      <c r="P107" s="431">
        <v>-22</v>
      </c>
      <c r="Q107" s="18">
        <v>-18.2</v>
      </c>
      <c r="R107" s="133"/>
      <c r="S107" s="19">
        <v>-10.3</v>
      </c>
      <c r="T107" s="260">
        <v>-33.4</v>
      </c>
    </row>
    <row r="108" spans="1:20" ht="15">
      <c r="A108" s="10" t="s">
        <v>1</v>
      </c>
      <c r="B108" s="378">
        <v>-0.6</v>
      </c>
      <c r="C108" s="431">
        <v>-0.8</v>
      </c>
      <c r="D108" s="432">
        <v>-2.4</v>
      </c>
      <c r="E108" s="270">
        <v>-0.8</v>
      </c>
      <c r="F108" s="133"/>
      <c r="G108" s="18">
        <v>-0.60000000000000009</v>
      </c>
      <c r="H108" s="19">
        <v>-0.6</v>
      </c>
      <c r="I108" s="18">
        <v>-0.7</v>
      </c>
      <c r="J108" s="162">
        <v>-0.6</v>
      </c>
      <c r="K108" s="133"/>
      <c r="L108" s="331">
        <v>-0.79999999999999993</v>
      </c>
      <c r="M108" s="431">
        <v>-0.5</v>
      </c>
      <c r="N108" s="133"/>
      <c r="O108" s="18">
        <v>-1.4</v>
      </c>
      <c r="P108" s="431">
        <v>-1.2</v>
      </c>
      <c r="Q108" s="18">
        <v>-1.1000000000000001</v>
      </c>
      <c r="R108" s="133"/>
      <c r="S108" s="19">
        <v>-4.5999999999999996</v>
      </c>
      <c r="T108" s="260">
        <v>-2.5</v>
      </c>
    </row>
    <row r="109" spans="1:20" ht="15">
      <c r="A109" s="13" t="s">
        <v>2</v>
      </c>
      <c r="B109" s="377">
        <v>-5</v>
      </c>
      <c r="C109" s="445">
        <v>-0.5</v>
      </c>
      <c r="D109" s="446">
        <v>-11.3</v>
      </c>
      <c r="E109" s="271">
        <v>2.1</v>
      </c>
      <c r="F109" s="134"/>
      <c r="G109" s="75">
        <v>-12</v>
      </c>
      <c r="H109" s="76">
        <v>-11.5</v>
      </c>
      <c r="I109" s="75">
        <v>-5.3</v>
      </c>
      <c r="J109" s="182">
        <v>-7.3</v>
      </c>
      <c r="K109" s="134"/>
      <c r="L109" s="332">
        <v>-9.5</v>
      </c>
      <c r="M109" s="445">
        <v>-9.8000000000000007</v>
      </c>
      <c r="N109" s="134"/>
      <c r="O109" s="75">
        <v>-5.3</v>
      </c>
      <c r="P109" s="445">
        <v>-23.2</v>
      </c>
      <c r="Q109" s="75">
        <v>-19.5</v>
      </c>
      <c r="R109" s="134"/>
      <c r="S109" s="76">
        <v>-14.9</v>
      </c>
      <c r="T109" s="261">
        <v>-35.9</v>
      </c>
    </row>
    <row r="110" spans="1:20" ht="21">
      <c r="A110" s="14" t="s">
        <v>9</v>
      </c>
      <c r="B110" s="378">
        <v>11.3</v>
      </c>
      <c r="C110" s="431">
        <v>-4.1000000000000005</v>
      </c>
      <c r="D110" s="432">
        <v>-3.5999999999999979</v>
      </c>
      <c r="E110" s="270">
        <v>91.3</v>
      </c>
      <c r="F110" s="133"/>
      <c r="G110" s="18">
        <v>-15.200000000000001</v>
      </c>
      <c r="H110" s="19">
        <v>0</v>
      </c>
      <c r="I110" s="18">
        <v>18.8</v>
      </c>
      <c r="J110" s="162">
        <v>-13</v>
      </c>
      <c r="K110" s="133"/>
      <c r="L110" s="331">
        <v>2.6</v>
      </c>
      <c r="M110" s="431">
        <v>-11.7</v>
      </c>
      <c r="N110" s="133"/>
      <c r="O110" s="18">
        <v>7.3</v>
      </c>
      <c r="P110" s="431">
        <v>-15.4</v>
      </c>
      <c r="Q110" s="18">
        <v>-9.1000000000000014</v>
      </c>
      <c r="R110" s="133"/>
      <c r="S110" s="19">
        <v>95</v>
      </c>
      <c r="T110" s="260">
        <v>-9.5</v>
      </c>
    </row>
    <row r="111" spans="1:20" ht="15">
      <c r="A111" s="13" t="s">
        <v>3</v>
      </c>
      <c r="B111" s="377">
        <v>6.4</v>
      </c>
      <c r="C111" s="445">
        <v>-4.5999999999999996</v>
      </c>
      <c r="D111" s="446">
        <v>-14.9</v>
      </c>
      <c r="E111" s="271">
        <v>93.199999999999989</v>
      </c>
      <c r="F111" s="134"/>
      <c r="G111" s="75">
        <v>-27.2</v>
      </c>
      <c r="H111" s="76">
        <v>-11.4</v>
      </c>
      <c r="I111" s="75">
        <v>13.4</v>
      </c>
      <c r="J111" s="182">
        <v>-20.3</v>
      </c>
      <c r="K111" s="134"/>
      <c r="L111" s="332">
        <v>-6.9</v>
      </c>
      <c r="M111" s="445">
        <v>-21.5</v>
      </c>
      <c r="N111" s="134"/>
      <c r="O111" s="75">
        <v>1.9</v>
      </c>
      <c r="P111" s="445">
        <v>-38.6</v>
      </c>
      <c r="Q111" s="75">
        <v>-28.5</v>
      </c>
      <c r="R111" s="134"/>
      <c r="S111" s="76">
        <v>80.099999999999994</v>
      </c>
      <c r="T111" s="261">
        <v>-45.4</v>
      </c>
    </row>
    <row r="112" spans="1:20" ht="15">
      <c r="A112" s="13" t="s">
        <v>4</v>
      </c>
      <c r="B112" s="377">
        <v>-4.2</v>
      </c>
      <c r="C112" s="445">
        <v>-6.6000000000000005</v>
      </c>
      <c r="D112" s="446">
        <v>1.4000000000000001</v>
      </c>
      <c r="E112" s="271">
        <v>-80.199999999999989</v>
      </c>
      <c r="F112" s="134"/>
      <c r="G112" s="75">
        <v>-3.6</v>
      </c>
      <c r="H112" s="76">
        <v>-1.2</v>
      </c>
      <c r="I112" s="75">
        <v>-3.4</v>
      </c>
      <c r="J112" s="182">
        <v>-7.3000000000000007</v>
      </c>
      <c r="K112" s="134"/>
      <c r="L112" s="332">
        <v>-2.8</v>
      </c>
      <c r="M112" s="445">
        <v>-4.2</v>
      </c>
      <c r="N112" s="134"/>
      <c r="O112" s="75">
        <v>-11.1</v>
      </c>
      <c r="P112" s="445">
        <v>-4.8</v>
      </c>
      <c r="Q112" s="75">
        <v>-7</v>
      </c>
      <c r="R112" s="134"/>
      <c r="S112" s="76">
        <v>-89.9</v>
      </c>
      <c r="T112" s="261">
        <v>-15.5</v>
      </c>
    </row>
    <row r="113" spans="1:20" ht="15">
      <c r="A113" s="10" t="s">
        <v>5</v>
      </c>
      <c r="B113" s="378">
        <v>0</v>
      </c>
      <c r="C113" s="431">
        <v>0</v>
      </c>
      <c r="D113" s="432">
        <v>0</v>
      </c>
      <c r="E113" s="270">
        <v>0</v>
      </c>
      <c r="F113" s="133"/>
      <c r="G113" s="18">
        <v>0</v>
      </c>
      <c r="H113" s="19">
        <v>0</v>
      </c>
      <c r="I113" s="18">
        <v>0</v>
      </c>
      <c r="J113" s="162">
        <v>0</v>
      </c>
      <c r="K113" s="133"/>
      <c r="L113" s="331">
        <v>0</v>
      </c>
      <c r="M113" s="431">
        <v>0</v>
      </c>
      <c r="N113" s="133"/>
      <c r="O113" s="18">
        <v>0</v>
      </c>
      <c r="P113" s="431">
        <v>0</v>
      </c>
      <c r="Q113" s="18">
        <v>0</v>
      </c>
      <c r="R113" s="133"/>
      <c r="S113" s="19">
        <v>0</v>
      </c>
      <c r="T113" s="260">
        <v>0</v>
      </c>
    </row>
    <row r="114" spans="1:20" ht="15">
      <c r="A114" s="10" t="s">
        <v>10</v>
      </c>
      <c r="B114" s="378">
        <v>-0.9</v>
      </c>
      <c r="C114" s="431">
        <v>-4.9000000000000004</v>
      </c>
      <c r="D114" s="432">
        <v>-0.2</v>
      </c>
      <c r="E114" s="270">
        <v>19.599999999999998</v>
      </c>
      <c r="F114" s="133"/>
      <c r="G114" s="18">
        <v>-1</v>
      </c>
      <c r="H114" s="19">
        <v>1</v>
      </c>
      <c r="I114" s="18">
        <v>0.5</v>
      </c>
      <c r="J114" s="162">
        <v>-1.1000000000000001</v>
      </c>
      <c r="K114" s="133"/>
      <c r="L114" s="331">
        <v>-0.9</v>
      </c>
      <c r="M114" s="431">
        <v>-2.8</v>
      </c>
      <c r="N114" s="133"/>
      <c r="O114" s="18">
        <v>-5.9</v>
      </c>
      <c r="P114" s="431">
        <v>-0.2</v>
      </c>
      <c r="Q114" s="18">
        <v>-3.7</v>
      </c>
      <c r="R114" s="133"/>
      <c r="S114" s="19">
        <v>13.7</v>
      </c>
      <c r="T114" s="260">
        <v>-0.8</v>
      </c>
    </row>
    <row r="115" spans="1:20" ht="15">
      <c r="A115" s="13" t="s">
        <v>6</v>
      </c>
      <c r="B115" s="377">
        <v>2.4</v>
      </c>
      <c r="C115" s="445">
        <v>-15.4</v>
      </c>
      <c r="D115" s="446">
        <v>-12.799999999999999</v>
      </c>
      <c r="E115" s="271">
        <v>33.9</v>
      </c>
      <c r="F115" s="134"/>
      <c r="G115" s="75">
        <v>-30.8</v>
      </c>
      <c r="H115" s="76">
        <v>-10.899999999999999</v>
      </c>
      <c r="I115" s="75">
        <v>12.4</v>
      </c>
      <c r="J115" s="182">
        <v>-27.400000000000002</v>
      </c>
      <c r="K115" s="134"/>
      <c r="L115" s="332">
        <v>-9.6</v>
      </c>
      <c r="M115" s="445">
        <v>-27.3</v>
      </c>
      <c r="N115" s="134"/>
      <c r="O115" s="75">
        <v>-13.2</v>
      </c>
      <c r="P115" s="445">
        <v>-41.5</v>
      </c>
      <c r="Q115" s="75">
        <v>-36.9</v>
      </c>
      <c r="R115" s="134"/>
      <c r="S115" s="76">
        <v>8</v>
      </c>
      <c r="T115" s="261">
        <v>-56.699999999999996</v>
      </c>
    </row>
    <row r="116" spans="1:20" ht="15">
      <c r="A116" s="10" t="s">
        <v>7</v>
      </c>
      <c r="B116" s="378">
        <v>3.5</v>
      </c>
      <c r="C116" s="431">
        <v>15.3</v>
      </c>
      <c r="D116" s="432">
        <v>5</v>
      </c>
      <c r="E116" s="270">
        <v>48.2</v>
      </c>
      <c r="F116" s="133"/>
      <c r="G116" s="18">
        <v>6.9</v>
      </c>
      <c r="H116" s="19">
        <v>4.4000000000000004</v>
      </c>
      <c r="I116" s="18">
        <v>1.4</v>
      </c>
      <c r="J116" s="162">
        <v>8.1999999999999993</v>
      </c>
      <c r="K116" s="133"/>
      <c r="L116" s="331">
        <v>4</v>
      </c>
      <c r="M116" s="431">
        <v>8.5</v>
      </c>
      <c r="N116" s="133"/>
      <c r="O116" s="18">
        <v>18.8</v>
      </c>
      <c r="P116" s="431">
        <v>11.3</v>
      </c>
      <c r="Q116" s="18">
        <v>12.5</v>
      </c>
      <c r="R116" s="133"/>
      <c r="S116" s="19">
        <v>72.099999999999994</v>
      </c>
      <c r="T116" s="260">
        <v>21.2</v>
      </c>
    </row>
    <row r="117" spans="1:20" ht="15">
      <c r="A117" s="13" t="s">
        <v>8</v>
      </c>
      <c r="B117" s="377">
        <v>5.9</v>
      </c>
      <c r="C117" s="445">
        <v>0.10000000000000003</v>
      </c>
      <c r="D117" s="446">
        <v>-7.8999999999999995</v>
      </c>
      <c r="E117" s="271">
        <v>82.100000000000009</v>
      </c>
      <c r="F117" s="134"/>
      <c r="G117" s="75">
        <v>-23.9</v>
      </c>
      <c r="H117" s="76">
        <v>-6.5</v>
      </c>
      <c r="I117" s="75">
        <v>13.700000000000001</v>
      </c>
      <c r="J117" s="182">
        <v>-19.2</v>
      </c>
      <c r="K117" s="134"/>
      <c r="L117" s="332">
        <v>-5.6999999999999993</v>
      </c>
      <c r="M117" s="445">
        <v>-18.8</v>
      </c>
      <c r="N117" s="134"/>
      <c r="O117" s="75">
        <v>5.6</v>
      </c>
      <c r="P117" s="445">
        <v>-30.1</v>
      </c>
      <c r="Q117" s="75">
        <v>-24.4</v>
      </c>
      <c r="R117" s="134"/>
      <c r="S117" s="76">
        <v>80</v>
      </c>
      <c r="T117" s="261">
        <v>-35.5</v>
      </c>
    </row>
    <row r="118" spans="1:20" ht="15.75" thickBot="1">
      <c r="A118" s="4"/>
      <c r="B118" s="373"/>
      <c r="C118" s="326"/>
      <c r="D118" s="326"/>
      <c r="E118" s="327"/>
      <c r="F118" s="150"/>
      <c r="K118" s="150"/>
      <c r="L118" s="336"/>
      <c r="N118" s="150"/>
      <c r="R118" s="150"/>
      <c r="T118" s="309"/>
    </row>
    <row r="119" spans="1:20" ht="15.75" thickTop="1">
      <c r="A119" s="7" t="s">
        <v>71</v>
      </c>
      <c r="B119" s="527" t="s">
        <v>78</v>
      </c>
      <c r="C119" s="514"/>
      <c r="D119" s="514"/>
      <c r="E119" s="515"/>
      <c r="F119" s="131"/>
      <c r="G119" s="519" t="s">
        <v>79</v>
      </c>
      <c r="H119" s="520"/>
      <c r="I119" s="520"/>
      <c r="J119" s="520"/>
      <c r="K119" s="131"/>
      <c r="L119" s="519" t="s">
        <v>160</v>
      </c>
      <c r="M119" s="520"/>
      <c r="N119" s="131"/>
      <c r="O119" s="127" t="s">
        <v>78</v>
      </c>
      <c r="P119" s="127" t="s">
        <v>79</v>
      </c>
      <c r="Q119" s="362" t="s">
        <v>160</v>
      </c>
      <c r="R119" s="131"/>
      <c r="S119" s="127" t="s">
        <v>78</v>
      </c>
      <c r="T119" s="362" t="s">
        <v>79</v>
      </c>
    </row>
    <row r="120" spans="1:20" ht="15">
      <c r="A120" s="4"/>
      <c r="B120" s="315" t="s">
        <v>74</v>
      </c>
      <c r="C120" s="433" t="s">
        <v>75</v>
      </c>
      <c r="D120" s="434" t="s">
        <v>76</v>
      </c>
      <c r="E120" s="269" t="s">
        <v>77</v>
      </c>
      <c r="F120" s="132"/>
      <c r="G120" s="39" t="s">
        <v>74</v>
      </c>
      <c r="H120" s="40" t="s">
        <v>75</v>
      </c>
      <c r="I120" s="40" t="s">
        <v>76</v>
      </c>
      <c r="J120" s="40" t="s">
        <v>77</v>
      </c>
      <c r="K120" s="132"/>
      <c r="L120" s="39" t="s">
        <v>74</v>
      </c>
      <c r="M120" s="433" t="s">
        <v>75</v>
      </c>
      <c r="N120" s="132"/>
      <c r="O120" s="435" t="s">
        <v>202</v>
      </c>
      <c r="P120" s="435" t="s">
        <v>202</v>
      </c>
      <c r="Q120" s="361" t="s">
        <v>202</v>
      </c>
      <c r="R120" s="132"/>
      <c r="S120" s="43" t="s">
        <v>120</v>
      </c>
      <c r="T120" s="361" t="s">
        <v>120</v>
      </c>
    </row>
    <row r="121" spans="1:20" ht="15">
      <c r="A121" s="10" t="s">
        <v>162</v>
      </c>
      <c r="B121" s="375">
        <v>0.1146187469645459</v>
      </c>
      <c r="C121" s="447">
        <v>1.8823529411764713E-3</v>
      </c>
      <c r="D121" s="448">
        <v>-0.14419347478895733</v>
      </c>
      <c r="E121" s="275">
        <v>1.4061228858916721</v>
      </c>
      <c r="F121" s="138"/>
      <c r="G121" s="98">
        <v>-0.37823936696340255</v>
      </c>
      <c r="H121" s="99">
        <v>-0.10152284263959389</v>
      </c>
      <c r="I121" s="98">
        <v>0.21414615084017197</v>
      </c>
      <c r="J121" s="167">
        <v>-0.28008752735229758</v>
      </c>
      <c r="K121" s="138"/>
      <c r="L121" s="334">
        <v>-6.9650221475484941E-2</v>
      </c>
      <c r="M121" s="447">
        <v>-0.22052785923753668</v>
      </c>
      <c r="N121" s="138"/>
      <c r="O121" s="98">
        <v>5.2093023255813949E-2</v>
      </c>
      <c r="P121" s="447">
        <v>-0.23724137931034484</v>
      </c>
      <c r="Q121" s="98">
        <v>-0.15877663901089961</v>
      </c>
      <c r="R121" s="138"/>
      <c r="S121" s="99">
        <v>0.34873583260680036</v>
      </c>
      <c r="T121" s="265">
        <v>-0.13049071861790112</v>
      </c>
    </row>
    <row r="122" spans="1:20" ht="15">
      <c r="A122" s="10" t="s">
        <v>20</v>
      </c>
      <c r="B122" s="374">
        <v>-5.4620514449031439E-2</v>
      </c>
      <c r="C122" s="449">
        <v>4.2689434364994666E-3</v>
      </c>
      <c r="D122" s="450">
        <v>-0.11464968152866242</v>
      </c>
      <c r="E122" s="325">
        <v>8.4147257700976724E-2</v>
      </c>
      <c r="F122" s="149"/>
      <c r="G122" s="105">
        <v>-0.20642824807605251</v>
      </c>
      <c r="H122" s="106">
        <v>-0.19963031423290201</v>
      </c>
      <c r="I122" s="105">
        <v>-9.6842105263157882E-2</v>
      </c>
      <c r="J122" s="180">
        <v>-8.5650367529562163E-2</v>
      </c>
      <c r="K122" s="149"/>
      <c r="L122" s="335">
        <v>-6.6914498141263934E-2</v>
      </c>
      <c r="M122" s="449">
        <v>-0.10358126721763086</v>
      </c>
      <c r="N122" s="149"/>
      <c r="O122" s="105">
        <v>-2.3198492098013626E-2</v>
      </c>
      <c r="P122" s="449">
        <v>-0.20123485021724216</v>
      </c>
      <c r="Q122" s="105">
        <v>-8.0799112097669254E-2</v>
      </c>
      <c r="R122" s="149"/>
      <c r="S122" s="106">
        <v>-3.6242083040112602E-2</v>
      </c>
      <c r="T122" s="358">
        <v>-0.14209742607955755</v>
      </c>
    </row>
    <row r="123" spans="1:20" ht="15">
      <c r="A123" s="10" t="s">
        <v>21</v>
      </c>
      <c r="B123" s="375">
        <v>0.65625</v>
      </c>
      <c r="C123" s="447">
        <v>-1.4347826086956523</v>
      </c>
      <c r="D123" s="448">
        <v>9.3959731543624164E-2</v>
      </c>
      <c r="E123" s="275">
        <v>0.86051502145922742</v>
      </c>
      <c r="F123" s="138"/>
      <c r="G123" s="98">
        <v>-0.13235294117647059</v>
      </c>
      <c r="H123" s="99">
        <v>-0.10526315789473684</v>
      </c>
      <c r="I123" s="98">
        <v>0.2537313432835821</v>
      </c>
      <c r="J123" s="167">
        <v>-0.35960591133004927</v>
      </c>
      <c r="K123" s="138"/>
      <c r="L123" s="334">
        <v>-0.40579710144927533</v>
      </c>
      <c r="M123" s="447">
        <v>-0.19534883720930232</v>
      </c>
      <c r="N123" s="138"/>
      <c r="O123" s="98">
        <v>5.8421052631578947</v>
      </c>
      <c r="P123" s="447">
        <v>-0.12435233160621761</v>
      </c>
      <c r="Q123" s="98">
        <v>-0.24561403508771928</v>
      </c>
      <c r="R123" s="138"/>
      <c r="S123" s="99">
        <v>1.122347066167291</v>
      </c>
      <c r="T123" s="265">
        <v>-0.34140969162995594</v>
      </c>
    </row>
    <row r="124" spans="1:20" ht="15">
      <c r="A124" s="10" t="s">
        <v>22</v>
      </c>
      <c r="B124" s="374">
        <v>1.1432200698634489E-2</v>
      </c>
      <c r="C124" s="449">
        <v>5.2294557097118465E-2</v>
      </c>
      <c r="D124" s="450">
        <v>2.547770700636943E-3</v>
      </c>
      <c r="E124" s="325">
        <v>-0.58903080390683693</v>
      </c>
      <c r="F124" s="149"/>
      <c r="G124" s="105">
        <v>1.8107741059302851E-2</v>
      </c>
      <c r="H124" s="106">
        <v>-1.8484288354898334E-2</v>
      </c>
      <c r="I124" s="105">
        <v>-1.0526315789473684E-2</v>
      </c>
      <c r="J124" s="180">
        <v>1.406200063918185E-2</v>
      </c>
      <c r="K124" s="149"/>
      <c r="L124" s="335">
        <v>6.6914498141263943E-3</v>
      </c>
      <c r="M124" s="449">
        <v>3.0853994490358125E-2</v>
      </c>
      <c r="N124" s="149"/>
      <c r="O124" s="105">
        <v>3.42177758445701E-2</v>
      </c>
      <c r="P124" s="449">
        <v>1.8294077292476561E-3</v>
      </c>
      <c r="Q124" s="105">
        <v>1.6426193118756937E-2</v>
      </c>
      <c r="R124" s="149"/>
      <c r="S124" s="106">
        <v>-4.8205489092188601E-2</v>
      </c>
      <c r="T124" s="358">
        <v>3.4035311635822168E-3</v>
      </c>
    </row>
    <row r="125" spans="1:20" ht="15">
      <c r="A125" s="10" t="s">
        <v>25</v>
      </c>
      <c r="B125" s="375">
        <v>0.10011778563015312</v>
      </c>
      <c r="C125" s="447">
        <v>0.18599562363238512</v>
      </c>
      <c r="D125" s="448">
        <v>0.22097053726169844</v>
      </c>
      <c r="E125" s="275">
        <v>0.17983074753173484</v>
      </c>
      <c r="F125" s="138"/>
      <c r="G125" s="98">
        <v>0.1875</v>
      </c>
      <c r="H125" s="99">
        <v>0.18149466192170818</v>
      </c>
      <c r="I125" s="98">
        <v>0.19906323185011709</v>
      </c>
      <c r="J125" s="167">
        <v>0.16314779270633398</v>
      </c>
      <c r="K125" s="138"/>
      <c r="L125" s="334">
        <v>0.15342960288808663</v>
      </c>
      <c r="M125" s="447">
        <v>0.12512124151309409</v>
      </c>
      <c r="N125" s="138"/>
      <c r="R125" s="423"/>
    </row>
    <row r="126" spans="1:20" ht="15.75" thickBot="1">
      <c r="A126" s="4"/>
      <c r="B126" s="373"/>
      <c r="C126" s="326"/>
      <c r="D126" s="326"/>
      <c r="E126" s="327"/>
      <c r="F126" s="150"/>
      <c r="K126" s="150"/>
      <c r="L126" s="336"/>
      <c r="N126" s="150"/>
      <c r="R126" s="423"/>
      <c r="S126" s="423"/>
    </row>
    <row r="127" spans="1:20" ht="15.75" thickTop="1">
      <c r="A127" s="7" t="s">
        <v>72</v>
      </c>
      <c r="B127" s="527" t="s">
        <v>78</v>
      </c>
      <c r="C127" s="514"/>
      <c r="D127" s="514"/>
      <c r="E127" s="515"/>
      <c r="F127" s="131"/>
      <c r="G127" s="519" t="s">
        <v>79</v>
      </c>
      <c r="H127" s="520"/>
      <c r="I127" s="520"/>
      <c r="J127" s="520"/>
      <c r="K127" s="131"/>
      <c r="L127" s="519" t="s">
        <v>160</v>
      </c>
      <c r="M127" s="520"/>
      <c r="N127" s="131"/>
      <c r="R127" s="423"/>
      <c r="S127" s="423"/>
    </row>
    <row r="128" spans="1:20" ht="15">
      <c r="A128" s="4"/>
      <c r="B128" s="315" t="s">
        <v>80</v>
      </c>
      <c r="C128" s="433" t="s">
        <v>81</v>
      </c>
      <c r="D128" s="435" t="s">
        <v>82</v>
      </c>
      <c r="E128" s="436" t="s">
        <v>83</v>
      </c>
      <c r="F128" s="132"/>
      <c r="G128" s="39" t="s">
        <v>80</v>
      </c>
      <c r="H128" s="40" t="s">
        <v>81</v>
      </c>
      <c r="I128" s="40" t="s">
        <v>82</v>
      </c>
      <c r="J128" s="40" t="s">
        <v>83</v>
      </c>
      <c r="K128" s="132"/>
      <c r="L128" s="39" t="s">
        <v>80</v>
      </c>
      <c r="M128" s="433" t="s">
        <v>81</v>
      </c>
      <c r="N128" s="132"/>
      <c r="R128" s="423"/>
      <c r="S128" s="423"/>
    </row>
    <row r="129" spans="1:22" ht="15">
      <c r="A129" s="10" t="s">
        <v>73</v>
      </c>
      <c r="B129" s="318">
        <v>3023</v>
      </c>
      <c r="C129" s="443">
        <v>3094</v>
      </c>
      <c r="D129" s="438">
        <v>2683</v>
      </c>
      <c r="E129" s="312">
        <v>3280</v>
      </c>
      <c r="F129" s="140"/>
      <c r="G129" s="63">
        <v>3105</v>
      </c>
      <c r="H129" s="64">
        <v>2852</v>
      </c>
      <c r="I129" s="63">
        <v>2555</v>
      </c>
      <c r="J129" s="181">
        <v>3434</v>
      </c>
      <c r="K129" s="140"/>
      <c r="L129" s="337">
        <v>4686</v>
      </c>
      <c r="M129" s="443">
        <v>3644</v>
      </c>
      <c r="N129" s="451"/>
      <c r="R129" s="423"/>
      <c r="S129" s="423"/>
    </row>
    <row r="130" spans="1:22" ht="15">
      <c r="A130" s="10" t="s">
        <v>19</v>
      </c>
      <c r="B130" s="318">
        <v>1241</v>
      </c>
      <c r="C130" s="443">
        <v>1325</v>
      </c>
      <c r="D130" s="438">
        <v>1279</v>
      </c>
      <c r="E130" s="312">
        <v>1421</v>
      </c>
      <c r="F130" s="140"/>
      <c r="G130" s="63">
        <v>1621</v>
      </c>
      <c r="H130" s="64">
        <v>1525</v>
      </c>
      <c r="I130" s="63">
        <v>1530</v>
      </c>
      <c r="J130" s="181">
        <v>1716</v>
      </c>
      <c r="K130" s="140"/>
      <c r="L130" s="337">
        <v>2130</v>
      </c>
      <c r="M130" s="443">
        <v>2221</v>
      </c>
      <c r="N130" s="451"/>
      <c r="R130" s="423"/>
      <c r="S130" s="423"/>
    </row>
    <row r="131" spans="1:22" ht="15">
      <c r="A131" s="10" t="s">
        <v>143</v>
      </c>
      <c r="B131" s="318">
        <v>5774</v>
      </c>
      <c r="C131" s="443">
        <v>5381</v>
      </c>
      <c r="D131" s="438">
        <v>5232</v>
      </c>
      <c r="E131" s="312">
        <v>5826</v>
      </c>
      <c r="F131" s="140"/>
      <c r="G131" s="63">
        <v>5437</v>
      </c>
      <c r="H131" s="64">
        <v>5487</v>
      </c>
      <c r="I131" s="63">
        <v>5443</v>
      </c>
      <c r="J131" s="181">
        <v>5742</v>
      </c>
      <c r="K131" s="140"/>
      <c r="L131" s="337">
        <v>6385</v>
      </c>
      <c r="M131" s="443">
        <v>5909</v>
      </c>
      <c r="N131" s="451"/>
      <c r="R131" s="423"/>
      <c r="S131" s="423"/>
    </row>
    <row r="132" spans="1:22" s="417" customFormat="1" ht="15">
      <c r="A132" s="424" t="s">
        <v>192</v>
      </c>
      <c r="B132" s="318">
        <v>255</v>
      </c>
      <c r="C132" s="443">
        <v>255</v>
      </c>
      <c r="D132" s="438">
        <v>255</v>
      </c>
      <c r="E132" s="444">
        <v>255</v>
      </c>
      <c r="F132" s="427"/>
      <c r="G132" s="425">
        <v>255</v>
      </c>
      <c r="H132" s="426">
        <v>255</v>
      </c>
      <c r="I132" s="425">
        <v>255</v>
      </c>
      <c r="J132" s="428">
        <v>255</v>
      </c>
      <c r="K132" s="427"/>
      <c r="L132" s="425">
        <v>255</v>
      </c>
      <c r="M132" s="443">
        <v>258</v>
      </c>
      <c r="N132" s="451"/>
      <c r="O132" s="423"/>
      <c r="P132" s="423"/>
      <c r="Q132" s="423"/>
      <c r="R132" s="423"/>
      <c r="S132" s="423"/>
    </row>
    <row r="133" spans="1:22" s="417" customFormat="1" ht="15">
      <c r="A133" s="424" t="s">
        <v>193</v>
      </c>
      <c r="B133" s="318">
        <v>837</v>
      </c>
      <c r="C133" s="443">
        <v>877</v>
      </c>
      <c r="D133" s="438">
        <v>769</v>
      </c>
      <c r="E133" s="444">
        <v>1107</v>
      </c>
      <c r="F133" s="427"/>
      <c r="G133" s="425">
        <v>932</v>
      </c>
      <c r="H133" s="426">
        <v>950</v>
      </c>
      <c r="I133" s="425">
        <v>889</v>
      </c>
      <c r="J133" s="428">
        <v>654</v>
      </c>
      <c r="K133" s="427"/>
      <c r="L133" s="425">
        <v>856</v>
      </c>
      <c r="M133" s="443">
        <v>1219</v>
      </c>
      <c r="N133" s="451"/>
      <c r="O133" s="423"/>
      <c r="P133" s="423"/>
      <c r="Q133" s="423"/>
      <c r="R133" s="423"/>
      <c r="S133" s="423"/>
    </row>
    <row r="135" spans="1:22" ht="17.25" customHeight="1">
      <c r="A135" s="188" t="s">
        <v>121</v>
      </c>
      <c r="B135" s="188"/>
      <c r="C135" s="188"/>
      <c r="D135" s="188"/>
      <c r="E135" s="188"/>
      <c r="F135" s="188"/>
      <c r="G135" s="188"/>
      <c r="H135" s="188"/>
      <c r="I135" s="188"/>
      <c r="J135" s="188"/>
      <c r="K135" s="188"/>
      <c r="L135" s="188"/>
      <c r="M135" s="188"/>
      <c r="N135" s="188"/>
      <c r="O135" s="188"/>
      <c r="P135" s="188"/>
      <c r="Q135" s="188"/>
      <c r="R135" s="188"/>
      <c r="S135" s="188"/>
      <c r="T135" s="188"/>
      <c r="U135" s="189"/>
      <c r="V135" s="189"/>
    </row>
    <row r="136" spans="1:22" s="102" customFormat="1" ht="6" customHeight="1" thickBot="1">
      <c r="A136" s="190"/>
      <c r="B136" s="190"/>
      <c r="C136" s="190"/>
      <c r="D136" s="190"/>
      <c r="E136" s="190"/>
      <c r="F136" s="191"/>
      <c r="G136" s="190"/>
      <c r="H136" s="190"/>
      <c r="I136" s="190"/>
      <c r="J136" s="190"/>
      <c r="K136" s="191"/>
      <c r="L136" s="190"/>
      <c r="M136" s="190"/>
      <c r="N136" s="191"/>
      <c r="O136" s="190"/>
      <c r="P136" s="190"/>
      <c r="Q136" s="190"/>
      <c r="R136" s="191"/>
      <c r="S136" s="192"/>
      <c r="T136" s="192"/>
      <c r="U136" s="192"/>
      <c r="V136" s="192"/>
    </row>
    <row r="137" spans="1:22" ht="15.75" thickTop="1">
      <c r="A137" s="193" t="s">
        <v>70</v>
      </c>
      <c r="B137" s="527" t="s">
        <v>78</v>
      </c>
      <c r="C137" s="514"/>
      <c r="D137" s="514"/>
      <c r="E137" s="515"/>
      <c r="F137" s="131"/>
      <c r="G137" s="519" t="s">
        <v>79</v>
      </c>
      <c r="H137" s="520"/>
      <c r="I137" s="520"/>
      <c r="J137" s="520"/>
      <c r="K137" s="131"/>
      <c r="L137" s="519" t="s">
        <v>160</v>
      </c>
      <c r="M137" s="520"/>
      <c r="N137" s="131"/>
      <c r="O137" s="127" t="s">
        <v>78</v>
      </c>
      <c r="P137" s="127" t="s">
        <v>79</v>
      </c>
      <c r="Q137" s="362" t="s">
        <v>160</v>
      </c>
      <c r="R137" s="131"/>
      <c r="S137" s="127" t="s">
        <v>78</v>
      </c>
      <c r="T137" s="362" t="s">
        <v>79</v>
      </c>
      <c r="U137" s="189"/>
      <c r="V137" s="189"/>
    </row>
    <row r="138" spans="1:22" ht="15">
      <c r="A138" s="194"/>
      <c r="B138" s="315" t="s">
        <v>74</v>
      </c>
      <c r="C138" s="433" t="s">
        <v>75</v>
      </c>
      <c r="D138" s="434" t="s">
        <v>76</v>
      </c>
      <c r="E138" s="269" t="s">
        <v>77</v>
      </c>
      <c r="F138" s="132"/>
      <c r="G138" s="39" t="s">
        <v>74</v>
      </c>
      <c r="H138" s="40" t="s">
        <v>75</v>
      </c>
      <c r="I138" s="40" t="s">
        <v>76</v>
      </c>
      <c r="J138" s="40" t="s">
        <v>77</v>
      </c>
      <c r="K138" s="132"/>
      <c r="L138" s="39" t="s">
        <v>74</v>
      </c>
      <c r="M138" s="433" t="s">
        <v>75</v>
      </c>
      <c r="N138" s="132"/>
      <c r="O138" s="435" t="s">
        <v>202</v>
      </c>
      <c r="P138" s="435" t="s">
        <v>202</v>
      </c>
      <c r="Q138" s="361" t="s">
        <v>202</v>
      </c>
      <c r="R138" s="132"/>
      <c r="S138" s="43" t="s">
        <v>120</v>
      </c>
      <c r="T138" s="361" t="s">
        <v>120</v>
      </c>
      <c r="U138" s="189"/>
      <c r="V138" s="189"/>
    </row>
    <row r="139" spans="1:22" ht="15">
      <c r="A139" s="10" t="s">
        <v>0</v>
      </c>
      <c r="B139" s="378">
        <v>196.2</v>
      </c>
      <c r="C139" s="431">
        <v>197.9</v>
      </c>
      <c r="D139" s="432">
        <v>196</v>
      </c>
      <c r="E139" s="270">
        <v>203.2</v>
      </c>
      <c r="F139" s="133"/>
      <c r="G139" s="18">
        <v>208</v>
      </c>
      <c r="H139" s="19">
        <v>203.1</v>
      </c>
      <c r="I139" s="18">
        <v>213</v>
      </c>
      <c r="J139" s="162">
        <v>216.3</v>
      </c>
      <c r="K139" s="133"/>
      <c r="L139" s="331">
        <v>214.5</v>
      </c>
      <c r="M139" s="431">
        <v>220.6</v>
      </c>
      <c r="N139" s="133"/>
      <c r="O139" s="18">
        <v>394</v>
      </c>
      <c r="P139" s="431">
        <v>411.2</v>
      </c>
      <c r="Q139" s="18">
        <v>435.1</v>
      </c>
      <c r="R139" s="133"/>
      <c r="S139" s="19">
        <v>793.1</v>
      </c>
      <c r="T139" s="260">
        <v>840.5</v>
      </c>
      <c r="U139" s="189"/>
      <c r="V139" s="189"/>
    </row>
    <row r="140" spans="1:22" ht="15">
      <c r="A140" s="10" t="s">
        <v>1</v>
      </c>
      <c r="B140" s="378">
        <v>49.8</v>
      </c>
      <c r="C140" s="431">
        <v>56.3</v>
      </c>
      <c r="D140" s="432">
        <v>44.8</v>
      </c>
      <c r="E140" s="270">
        <v>66.099999999999994</v>
      </c>
      <c r="F140" s="133"/>
      <c r="G140" s="18">
        <v>74.5</v>
      </c>
      <c r="H140" s="19">
        <v>71.5</v>
      </c>
      <c r="I140" s="18">
        <v>66.599999999999994</v>
      </c>
      <c r="J140" s="162">
        <v>70.2</v>
      </c>
      <c r="K140" s="133"/>
      <c r="L140" s="331">
        <v>72.5</v>
      </c>
      <c r="M140" s="431">
        <v>70</v>
      </c>
      <c r="N140" s="133"/>
      <c r="O140" s="18">
        <v>106.1</v>
      </c>
      <c r="P140" s="431">
        <v>146</v>
      </c>
      <c r="Q140" s="18">
        <v>142.6</v>
      </c>
      <c r="R140" s="133"/>
      <c r="S140" s="19">
        <v>216.9</v>
      </c>
      <c r="T140" s="260">
        <v>282.8</v>
      </c>
      <c r="U140" s="189"/>
      <c r="V140" s="189"/>
    </row>
    <row r="141" spans="1:22" ht="15">
      <c r="A141" s="13" t="s">
        <v>2</v>
      </c>
      <c r="B141" s="377">
        <v>246</v>
      </c>
      <c r="C141" s="445">
        <v>254.2</v>
      </c>
      <c r="D141" s="446">
        <v>240.79999999999998</v>
      </c>
      <c r="E141" s="271">
        <v>269.3</v>
      </c>
      <c r="F141" s="134"/>
      <c r="G141" s="75">
        <v>282.5</v>
      </c>
      <c r="H141" s="76">
        <v>274.59999999999997</v>
      </c>
      <c r="I141" s="75">
        <v>279.60000000000002</v>
      </c>
      <c r="J141" s="182">
        <v>286.5</v>
      </c>
      <c r="K141" s="134"/>
      <c r="L141" s="332">
        <v>287.10000000000002</v>
      </c>
      <c r="M141" s="445">
        <v>290.59999999999997</v>
      </c>
      <c r="N141" s="134"/>
      <c r="O141" s="75">
        <v>500.1</v>
      </c>
      <c r="P141" s="445">
        <v>557.20000000000005</v>
      </c>
      <c r="Q141" s="75">
        <v>577.69999999999993</v>
      </c>
      <c r="R141" s="134"/>
      <c r="S141" s="76">
        <v>1010</v>
      </c>
      <c r="T141" s="261">
        <v>1123.3</v>
      </c>
      <c r="U141" s="189"/>
      <c r="V141" s="189"/>
    </row>
    <row r="142" spans="1:22" ht="21">
      <c r="A142" s="14" t="s">
        <v>9</v>
      </c>
      <c r="B142" s="378">
        <v>18.399999999999999</v>
      </c>
      <c r="C142" s="431">
        <v>1.3</v>
      </c>
      <c r="D142" s="432">
        <v>9.3000000000000007</v>
      </c>
      <c r="E142" s="270">
        <v>81.2</v>
      </c>
      <c r="F142" s="133"/>
      <c r="G142" s="18">
        <v>15.3</v>
      </c>
      <c r="H142" s="19">
        <v>9.8000000000000007</v>
      </c>
      <c r="I142" s="18">
        <v>18.899999999999999</v>
      </c>
      <c r="J142" s="162">
        <v>3.4</v>
      </c>
      <c r="K142" s="133"/>
      <c r="L142" s="331">
        <v>11.2</v>
      </c>
      <c r="M142" s="431">
        <v>22.4</v>
      </c>
      <c r="N142" s="133"/>
      <c r="O142" s="18">
        <v>19.7</v>
      </c>
      <c r="P142" s="431">
        <v>25.1</v>
      </c>
      <c r="Q142" s="18">
        <v>33.6</v>
      </c>
      <c r="R142" s="133"/>
      <c r="S142" s="19">
        <v>110.39999999999999</v>
      </c>
      <c r="T142" s="260">
        <v>47.4</v>
      </c>
      <c r="U142" s="189"/>
      <c r="V142" s="189"/>
    </row>
    <row r="143" spans="1:22" ht="15">
      <c r="A143" s="13" t="s">
        <v>3</v>
      </c>
      <c r="B143" s="377">
        <v>264.3</v>
      </c>
      <c r="C143" s="445">
        <v>255.5</v>
      </c>
      <c r="D143" s="446">
        <v>250.1</v>
      </c>
      <c r="E143" s="271">
        <v>350.6</v>
      </c>
      <c r="F143" s="134"/>
      <c r="G143" s="75">
        <v>297.89999999999998</v>
      </c>
      <c r="H143" s="76">
        <v>284.39999999999998</v>
      </c>
      <c r="I143" s="75">
        <v>298.5</v>
      </c>
      <c r="J143" s="182">
        <v>289.89999999999998</v>
      </c>
      <c r="K143" s="134"/>
      <c r="L143" s="332">
        <v>298.3</v>
      </c>
      <c r="M143" s="445">
        <v>313</v>
      </c>
      <c r="N143" s="134"/>
      <c r="O143" s="75">
        <v>519.79999999999995</v>
      </c>
      <c r="P143" s="445">
        <v>582.30000000000007</v>
      </c>
      <c r="Q143" s="75">
        <v>611.29999999999995</v>
      </c>
      <c r="R143" s="134"/>
      <c r="S143" s="76">
        <v>1120.4000000000001</v>
      </c>
      <c r="T143" s="261">
        <v>1170.7</v>
      </c>
      <c r="U143" s="189"/>
      <c r="V143" s="189"/>
    </row>
    <row r="144" spans="1:22" ht="15">
      <c r="A144" s="13" t="s">
        <v>4</v>
      </c>
      <c r="B144" s="377">
        <v>-107.4</v>
      </c>
      <c r="C144" s="445">
        <v>-110.5</v>
      </c>
      <c r="D144" s="446">
        <v>-103.1</v>
      </c>
      <c r="E144" s="271">
        <v>-207.5</v>
      </c>
      <c r="F144" s="134"/>
      <c r="G144" s="75">
        <v>-130</v>
      </c>
      <c r="H144" s="76">
        <v>-124.8</v>
      </c>
      <c r="I144" s="75">
        <v>-126.5</v>
      </c>
      <c r="J144" s="182">
        <v>-136.4</v>
      </c>
      <c r="K144" s="134"/>
      <c r="L144" s="332">
        <v>-126.4</v>
      </c>
      <c r="M144" s="445">
        <v>-136</v>
      </c>
      <c r="N144" s="134"/>
      <c r="O144" s="75">
        <v>-217.8</v>
      </c>
      <c r="P144" s="445">
        <v>-254.70000000000002</v>
      </c>
      <c r="Q144" s="75">
        <v>-262.29999999999995</v>
      </c>
      <c r="R144" s="134"/>
      <c r="S144" s="76">
        <v>-528.5</v>
      </c>
      <c r="T144" s="261">
        <v>-517.9</v>
      </c>
      <c r="U144" s="189"/>
      <c r="V144" s="189"/>
    </row>
    <row r="145" spans="1:22" ht="15">
      <c r="A145" s="10" t="s">
        <v>5</v>
      </c>
      <c r="B145" s="378">
        <v>-25.2</v>
      </c>
      <c r="C145" s="431">
        <v>-2.9</v>
      </c>
      <c r="D145" s="432">
        <v>-1.7</v>
      </c>
      <c r="E145" s="270">
        <v>-4</v>
      </c>
      <c r="F145" s="133"/>
      <c r="G145" s="18">
        <v>-36.700000000000003</v>
      </c>
      <c r="H145" s="19">
        <v>-2.8</v>
      </c>
      <c r="I145" s="18">
        <v>-2.2000000000000002</v>
      </c>
      <c r="J145" s="162">
        <v>1.5</v>
      </c>
      <c r="K145" s="133"/>
      <c r="L145" s="331">
        <v>-34.200000000000003</v>
      </c>
      <c r="M145" s="431">
        <v>-2.9</v>
      </c>
      <c r="N145" s="133"/>
      <c r="O145" s="18">
        <v>-28.1</v>
      </c>
      <c r="P145" s="431">
        <v>-39.4</v>
      </c>
      <c r="Q145" s="18">
        <v>-37.1</v>
      </c>
      <c r="R145" s="133"/>
      <c r="S145" s="19">
        <v>-33.799999999999997</v>
      </c>
      <c r="T145" s="260">
        <v>-40.1</v>
      </c>
      <c r="U145" s="189"/>
      <c r="V145" s="189"/>
    </row>
    <row r="146" spans="1:22" ht="15">
      <c r="A146" s="10" t="s">
        <v>10</v>
      </c>
      <c r="B146" s="378">
        <v>-11.1</v>
      </c>
      <c r="C146" s="431">
        <v>-15.600000000000001</v>
      </c>
      <c r="D146" s="432">
        <v>-17</v>
      </c>
      <c r="E146" s="270">
        <v>-18.2</v>
      </c>
      <c r="F146" s="133"/>
      <c r="G146" s="18">
        <v>-15.799999999999999</v>
      </c>
      <c r="H146" s="19">
        <v>-4.9000000000000004</v>
      </c>
      <c r="I146" s="18">
        <v>-11.2</v>
      </c>
      <c r="J146" s="162">
        <v>-13.200000000000001</v>
      </c>
      <c r="K146" s="133"/>
      <c r="L146" s="331">
        <v>-11.9</v>
      </c>
      <c r="M146" s="431">
        <v>-15.3</v>
      </c>
      <c r="N146" s="133"/>
      <c r="O146" s="18">
        <v>-26.7</v>
      </c>
      <c r="P146" s="431">
        <v>-20.7</v>
      </c>
      <c r="Q146" s="18">
        <v>-27.2</v>
      </c>
      <c r="R146" s="133"/>
      <c r="S146" s="19">
        <v>-61.800000000000004</v>
      </c>
      <c r="T146" s="260">
        <v>-45.1</v>
      </c>
      <c r="U146" s="189"/>
      <c r="V146" s="189"/>
    </row>
    <row r="147" spans="1:22" ht="15">
      <c r="A147" s="13" t="s">
        <v>6</v>
      </c>
      <c r="B147" s="377">
        <v>121.8</v>
      </c>
      <c r="C147" s="445">
        <v>127.1</v>
      </c>
      <c r="D147" s="446">
        <v>129.6</v>
      </c>
      <c r="E147" s="271">
        <v>121.8</v>
      </c>
      <c r="F147" s="134"/>
      <c r="G147" s="75">
        <v>116.5</v>
      </c>
      <c r="H147" s="76">
        <v>153</v>
      </c>
      <c r="I147" s="75">
        <v>160.4</v>
      </c>
      <c r="J147" s="182">
        <v>143</v>
      </c>
      <c r="K147" s="134"/>
      <c r="L147" s="332">
        <v>127</v>
      </c>
      <c r="M147" s="445">
        <v>160</v>
      </c>
      <c r="N147" s="134"/>
      <c r="O147" s="75">
        <v>249</v>
      </c>
      <c r="P147" s="445">
        <v>269.60000000000002</v>
      </c>
      <c r="Q147" s="75">
        <v>287.10000000000002</v>
      </c>
      <c r="R147" s="134"/>
      <c r="S147" s="76">
        <v>500.4</v>
      </c>
      <c r="T147" s="261">
        <v>572.70000000000005</v>
      </c>
      <c r="U147" s="189"/>
      <c r="V147" s="189"/>
    </row>
    <row r="148" spans="1:22" ht="15">
      <c r="A148" s="10" t="s">
        <v>7</v>
      </c>
      <c r="B148" s="378">
        <v>-26.3</v>
      </c>
      <c r="C148" s="431">
        <v>-20.399999999999999</v>
      </c>
      <c r="D148" s="432">
        <v>-30.8</v>
      </c>
      <c r="E148" s="270">
        <v>26.1</v>
      </c>
      <c r="F148" s="133"/>
      <c r="G148" s="18">
        <v>-29.9</v>
      </c>
      <c r="H148" s="19">
        <v>-36.5</v>
      </c>
      <c r="I148" s="18">
        <v>-35.5</v>
      </c>
      <c r="J148" s="162">
        <v>-34.4</v>
      </c>
      <c r="K148" s="133"/>
      <c r="L148" s="331">
        <v>-30.2</v>
      </c>
      <c r="M148" s="431">
        <v>-38.299999999999997</v>
      </c>
      <c r="N148" s="133"/>
      <c r="O148" s="18">
        <v>-46.7</v>
      </c>
      <c r="P148" s="431">
        <v>-66.399999999999991</v>
      </c>
      <c r="Q148" s="18">
        <v>-68.5</v>
      </c>
      <c r="R148" s="133"/>
      <c r="S148" s="19">
        <v>-51.199999999999996</v>
      </c>
      <c r="T148" s="260">
        <v>-136.19999999999999</v>
      </c>
      <c r="U148" s="189"/>
      <c r="V148" s="189"/>
    </row>
    <row r="149" spans="1:22" ht="15">
      <c r="A149" s="13" t="s">
        <v>8</v>
      </c>
      <c r="B149" s="377">
        <v>95.5</v>
      </c>
      <c r="C149" s="445">
        <v>106.89999999999999</v>
      </c>
      <c r="D149" s="446">
        <v>98.7</v>
      </c>
      <c r="E149" s="271">
        <v>147.9</v>
      </c>
      <c r="F149" s="134"/>
      <c r="G149" s="75">
        <v>86.6</v>
      </c>
      <c r="H149" s="76">
        <v>116.5</v>
      </c>
      <c r="I149" s="75">
        <v>124.8</v>
      </c>
      <c r="J149" s="182">
        <v>108.60000000000001</v>
      </c>
      <c r="K149" s="134"/>
      <c r="L149" s="332">
        <v>96.8</v>
      </c>
      <c r="M149" s="445">
        <v>121.7</v>
      </c>
      <c r="N149" s="134"/>
      <c r="O149" s="75">
        <v>202.29999999999998</v>
      </c>
      <c r="P149" s="445">
        <v>203.2</v>
      </c>
      <c r="Q149" s="75">
        <v>218.6</v>
      </c>
      <c r="R149" s="134"/>
      <c r="S149" s="76">
        <v>449.1</v>
      </c>
      <c r="T149" s="261">
        <v>436.5</v>
      </c>
      <c r="U149" s="189"/>
      <c r="V149" s="189"/>
    </row>
    <row r="150" spans="1:22" ht="15.75" thickBot="1">
      <c r="A150" s="195"/>
      <c r="B150" s="372"/>
      <c r="C150" s="345"/>
      <c r="D150" s="345"/>
      <c r="E150" s="346"/>
      <c r="F150" s="196"/>
      <c r="G150" s="189"/>
      <c r="H150" s="189"/>
      <c r="I150" s="189"/>
      <c r="J150" s="189"/>
      <c r="K150" s="196"/>
      <c r="L150" s="347"/>
      <c r="M150" s="429"/>
      <c r="N150" s="196"/>
      <c r="O150" s="429"/>
      <c r="P150" s="429"/>
      <c r="Q150" s="429"/>
      <c r="R150" s="196"/>
      <c r="S150" s="189"/>
      <c r="T150" s="357"/>
      <c r="U150" s="189"/>
      <c r="V150" s="189"/>
    </row>
    <row r="151" spans="1:22" ht="15.75" thickTop="1">
      <c r="A151" s="193" t="s">
        <v>71</v>
      </c>
      <c r="B151" s="527" t="s">
        <v>78</v>
      </c>
      <c r="C151" s="514"/>
      <c r="D151" s="514"/>
      <c r="E151" s="515"/>
      <c r="F151" s="131"/>
      <c r="G151" s="519" t="s">
        <v>79</v>
      </c>
      <c r="H151" s="520"/>
      <c r="I151" s="520"/>
      <c r="J151" s="520"/>
      <c r="K151" s="131"/>
      <c r="L151" s="519" t="s">
        <v>160</v>
      </c>
      <c r="M151" s="520"/>
      <c r="N151" s="131"/>
      <c r="O151" s="127" t="s">
        <v>78</v>
      </c>
      <c r="P151" s="127" t="s">
        <v>79</v>
      </c>
      <c r="Q151" s="362" t="s">
        <v>160</v>
      </c>
      <c r="R151" s="131"/>
      <c r="S151" s="127" t="s">
        <v>78</v>
      </c>
      <c r="T151" s="362" t="s">
        <v>79</v>
      </c>
      <c r="U151" s="189"/>
      <c r="V151" s="189"/>
    </row>
    <row r="152" spans="1:22" ht="15">
      <c r="A152" s="195"/>
      <c r="B152" s="315" t="s">
        <v>74</v>
      </c>
      <c r="C152" s="433" t="s">
        <v>75</v>
      </c>
      <c r="D152" s="434" t="s">
        <v>76</v>
      </c>
      <c r="E152" s="269" t="s">
        <v>77</v>
      </c>
      <c r="F152" s="132"/>
      <c r="G152" s="39" t="s">
        <v>74</v>
      </c>
      <c r="H152" s="40" t="s">
        <v>75</v>
      </c>
      <c r="I152" s="40" t="s">
        <v>76</v>
      </c>
      <c r="J152" s="40" t="s">
        <v>77</v>
      </c>
      <c r="K152" s="132"/>
      <c r="L152" s="39" t="s">
        <v>74</v>
      </c>
      <c r="M152" s="433" t="s">
        <v>75</v>
      </c>
      <c r="N152" s="132"/>
      <c r="O152" s="435" t="s">
        <v>202</v>
      </c>
      <c r="P152" s="435" t="s">
        <v>202</v>
      </c>
      <c r="Q152" s="361" t="s">
        <v>202</v>
      </c>
      <c r="R152" s="132"/>
      <c r="S152" s="43" t="s">
        <v>120</v>
      </c>
      <c r="T152" s="361" t="s">
        <v>120</v>
      </c>
      <c r="U152" s="189"/>
      <c r="V152" s="189"/>
    </row>
    <row r="153" spans="1:22" ht="15">
      <c r="A153" s="10" t="s">
        <v>162</v>
      </c>
      <c r="B153" s="375">
        <v>0.13734090745667649</v>
      </c>
      <c r="C153" s="447">
        <v>0.14829200624241373</v>
      </c>
      <c r="D153" s="448">
        <v>0.13332657920064842</v>
      </c>
      <c r="E153" s="275">
        <v>0.19495477088859961</v>
      </c>
      <c r="F153" s="138"/>
      <c r="G153" s="98">
        <v>0.11546474225429575</v>
      </c>
      <c r="H153" s="99">
        <v>0.15255679958095986</v>
      </c>
      <c r="I153" s="98">
        <v>0.16036493302065599</v>
      </c>
      <c r="J153" s="167">
        <v>0.13676720609533408</v>
      </c>
      <c r="K153" s="138"/>
      <c r="L153" s="334">
        <v>0.11972974226565036</v>
      </c>
      <c r="M153" s="447">
        <v>0.15250387681897212</v>
      </c>
      <c r="N153" s="138"/>
      <c r="O153" s="98">
        <v>0.14248987497798907</v>
      </c>
      <c r="P153" s="447">
        <v>0.13454503318931982</v>
      </c>
      <c r="Q153" s="98">
        <v>0.1376487626723758</v>
      </c>
      <c r="R153" s="138"/>
      <c r="S153" s="99">
        <v>0.15417625047203817</v>
      </c>
      <c r="T153" s="265">
        <v>0.14154384940901796</v>
      </c>
      <c r="U153" s="189"/>
      <c r="V153" s="189"/>
    </row>
    <row r="154" spans="1:22" ht="15">
      <c r="A154" s="10" t="s">
        <v>20</v>
      </c>
      <c r="B154" s="374">
        <v>2.2215365627892624E-2</v>
      </c>
      <c r="C154" s="449">
        <v>2.2216733837017409E-2</v>
      </c>
      <c r="D154" s="450">
        <v>2.2682559888901749E-2</v>
      </c>
      <c r="E154" s="325">
        <v>2.2491497892805655E-2</v>
      </c>
      <c r="F154" s="149"/>
      <c r="G154" s="105">
        <v>2.1505987814996807E-2</v>
      </c>
      <c r="H154" s="106">
        <v>2.1491836065226821E-2</v>
      </c>
      <c r="I154" s="105">
        <v>2.2844272844272845E-2</v>
      </c>
      <c r="J154" s="180">
        <v>2.2454122428429431E-2</v>
      </c>
      <c r="K154" s="149"/>
      <c r="L154" s="335">
        <v>2.2589052997393572E-2</v>
      </c>
      <c r="M154" s="449">
        <v>2.2984254327129701E-2</v>
      </c>
      <c r="N154" s="149"/>
      <c r="O154" s="105">
        <v>2.2210415501066123E-2</v>
      </c>
      <c r="P154" s="449">
        <v>2.1504223576985983E-2</v>
      </c>
      <c r="Q154" s="105">
        <v>2.2800000000000001E-2</v>
      </c>
      <c r="R154" s="149"/>
      <c r="S154" s="106">
        <v>2.2394497239160295E-2</v>
      </c>
      <c r="T154" s="358">
        <v>2.2072649348193744E-2</v>
      </c>
      <c r="U154" s="189"/>
      <c r="V154" s="189"/>
    </row>
    <row r="155" spans="1:22" ht="15">
      <c r="A155" s="10" t="s">
        <v>21</v>
      </c>
      <c r="B155" s="375">
        <v>0.40635641316685583</v>
      </c>
      <c r="C155" s="447">
        <v>0.43248532289628178</v>
      </c>
      <c r="D155" s="448">
        <v>0.41223510595761692</v>
      </c>
      <c r="E155" s="275">
        <v>0.59184255561893895</v>
      </c>
      <c r="F155" s="138"/>
      <c r="G155" s="98">
        <v>0.43638804968110106</v>
      </c>
      <c r="H155" s="99">
        <v>0.43881856540084391</v>
      </c>
      <c r="I155" s="98">
        <v>0.42378559463986598</v>
      </c>
      <c r="J155" s="167">
        <v>0.47050707140393244</v>
      </c>
      <c r="K155" s="138"/>
      <c r="L155" s="334">
        <v>0.42373449547435466</v>
      </c>
      <c r="M155" s="447">
        <v>0.43450479233226835</v>
      </c>
      <c r="N155" s="138"/>
      <c r="O155" s="98">
        <v>0.41900731050404005</v>
      </c>
      <c r="P155" s="447">
        <v>0.43740340030911901</v>
      </c>
      <c r="Q155" s="98">
        <v>0.4290855553737935</v>
      </c>
      <c r="R155" s="138"/>
      <c r="S155" s="99">
        <v>0.47170653338093532</v>
      </c>
      <c r="T155" s="265">
        <v>0.44238489792431873</v>
      </c>
      <c r="U155" s="189"/>
      <c r="V155" s="189"/>
    </row>
    <row r="156" spans="1:22" ht="15">
      <c r="A156" s="10" t="s">
        <v>22</v>
      </c>
      <c r="B156" s="374">
        <v>1.2568326119755766E-3</v>
      </c>
      <c r="C156" s="449">
        <v>1.7512938244440203E-3</v>
      </c>
      <c r="D156" s="450">
        <v>1.9673648883231109E-3</v>
      </c>
      <c r="E156" s="325">
        <v>2.0144943978792464E-3</v>
      </c>
      <c r="F156" s="149"/>
      <c r="G156" s="105">
        <v>1.6336279205622574E-3</v>
      </c>
      <c r="H156" s="106">
        <v>5.1851303160813111E-4</v>
      </c>
      <c r="I156" s="105">
        <v>1.2012012012012011E-3</v>
      </c>
      <c r="J156" s="180">
        <v>1.3702931856461788E-3</v>
      </c>
      <c r="K156" s="149"/>
      <c r="L156" s="335">
        <v>1.2531922175710187E-3</v>
      </c>
      <c r="M156" s="449">
        <v>1.5941028613104464E-3</v>
      </c>
      <c r="N156" s="149"/>
      <c r="O156" s="105">
        <v>1.5051220656813846E-3</v>
      </c>
      <c r="P156" s="449">
        <v>1.0825326557480784E-3</v>
      </c>
      <c r="Q156" s="105">
        <v>1.4348280777919473E-3</v>
      </c>
      <c r="R156" s="149"/>
      <c r="S156" s="106">
        <v>1.7450257588956075E-3</v>
      </c>
      <c r="T156" s="358">
        <v>1.1843860625860058E-3</v>
      </c>
      <c r="U156" s="189"/>
      <c r="V156" s="189"/>
    </row>
    <row r="157" spans="1:22" ht="15">
      <c r="A157" s="10" t="s">
        <v>25</v>
      </c>
      <c r="B157" s="375">
        <v>1.8139612798238686E-2</v>
      </c>
      <c r="C157" s="447">
        <v>1.9280582571721813E-2</v>
      </c>
      <c r="D157" s="448">
        <v>2.0346550980541389E-2</v>
      </c>
      <c r="E157" s="275">
        <v>1.8190474301243775E-2</v>
      </c>
      <c r="F157" s="138"/>
      <c r="G157" s="98">
        <v>1.7557651991614256E-2</v>
      </c>
      <c r="H157" s="99">
        <v>1.7592592592592594E-2</v>
      </c>
      <c r="I157" s="98">
        <v>1.7232344405030634E-2</v>
      </c>
      <c r="J157" s="167">
        <v>1.6921673928462864E-2</v>
      </c>
      <c r="K157" s="138"/>
      <c r="L157" s="334">
        <v>1.7560242798270367E-2</v>
      </c>
      <c r="M157" s="447">
        <v>1.7734826066262442E-2</v>
      </c>
      <c r="N157" s="138"/>
      <c r="O157" s="429"/>
      <c r="P157" s="429"/>
      <c r="Q157" s="429"/>
      <c r="R157" s="429"/>
      <c r="S157" s="189"/>
      <c r="T157" s="189"/>
      <c r="U157" s="189"/>
      <c r="V157" s="189"/>
    </row>
    <row r="158" spans="1:22" ht="15.75" thickBot="1">
      <c r="A158" s="195"/>
      <c r="B158" s="372"/>
      <c r="C158" s="345"/>
      <c r="D158" s="345"/>
      <c r="E158" s="346"/>
      <c r="F158" s="196"/>
      <c r="G158" s="189"/>
      <c r="H158" s="189"/>
      <c r="I158" s="189"/>
      <c r="J158" s="189"/>
      <c r="K158" s="196"/>
      <c r="L158" s="493"/>
      <c r="M158" s="494"/>
      <c r="N158" s="196"/>
      <c r="O158" s="429"/>
      <c r="P158" s="429"/>
      <c r="Q158" s="429"/>
      <c r="R158" s="196"/>
      <c r="S158" s="189"/>
      <c r="T158" s="189"/>
      <c r="U158" s="189"/>
      <c r="V158" s="189"/>
    </row>
    <row r="159" spans="1:22" ht="15.75" thickTop="1">
      <c r="A159" s="193" t="s">
        <v>72</v>
      </c>
      <c r="B159" s="527" t="s">
        <v>78</v>
      </c>
      <c r="C159" s="514"/>
      <c r="D159" s="514"/>
      <c r="E159" s="515"/>
      <c r="F159" s="131"/>
      <c r="G159" s="519" t="s">
        <v>79</v>
      </c>
      <c r="H159" s="520"/>
      <c r="I159" s="520"/>
      <c r="J159" s="520"/>
      <c r="K159" s="131"/>
      <c r="L159" s="519" t="s">
        <v>160</v>
      </c>
      <c r="M159" s="520"/>
      <c r="N159" s="131"/>
      <c r="O159" s="429"/>
      <c r="P159" s="429"/>
      <c r="Q159" s="429"/>
      <c r="R159" s="429"/>
      <c r="S159" s="189"/>
      <c r="T159" s="189"/>
      <c r="U159" s="189"/>
      <c r="V159" s="189"/>
    </row>
    <row r="160" spans="1:22" ht="15">
      <c r="A160" s="195"/>
      <c r="B160" s="315" t="s">
        <v>80</v>
      </c>
      <c r="C160" s="433" t="s">
        <v>81</v>
      </c>
      <c r="D160" s="435" t="s">
        <v>82</v>
      </c>
      <c r="E160" s="436" t="s">
        <v>83</v>
      </c>
      <c r="F160" s="132"/>
      <c r="G160" s="39" t="s">
        <v>80</v>
      </c>
      <c r="H160" s="40" t="s">
        <v>81</v>
      </c>
      <c r="I160" s="40" t="s">
        <v>82</v>
      </c>
      <c r="J160" s="40" t="s">
        <v>83</v>
      </c>
      <c r="K160" s="132"/>
      <c r="L160" s="39" t="s">
        <v>80</v>
      </c>
      <c r="M160" s="433" t="s">
        <v>81</v>
      </c>
      <c r="N160" s="132"/>
      <c r="O160" s="429"/>
      <c r="P160" s="429"/>
      <c r="Q160" s="429"/>
      <c r="R160" s="429"/>
      <c r="S160" s="189"/>
      <c r="T160" s="189"/>
      <c r="U160" s="189"/>
      <c r="V160" s="189"/>
    </row>
    <row r="161" spans="1:22" ht="15">
      <c r="A161" s="10" t="s">
        <v>73</v>
      </c>
      <c r="B161" s="318">
        <v>40544</v>
      </c>
      <c r="C161" s="443">
        <v>39717</v>
      </c>
      <c r="D161" s="438">
        <v>38354</v>
      </c>
      <c r="E161" s="312">
        <v>46056</v>
      </c>
      <c r="F161" s="140"/>
      <c r="G161" s="63">
        <v>44937</v>
      </c>
      <c r="H161" s="64">
        <v>44270</v>
      </c>
      <c r="I161" s="63">
        <v>44864</v>
      </c>
      <c r="J161" s="181">
        <v>44698</v>
      </c>
      <c r="K161" s="140"/>
      <c r="L161" s="337">
        <v>46588</v>
      </c>
      <c r="M161" s="443">
        <v>44463</v>
      </c>
      <c r="N161" s="451"/>
      <c r="O161" s="429"/>
      <c r="P161" s="429"/>
      <c r="Q161" s="429"/>
      <c r="R161" s="429"/>
      <c r="S161" s="189"/>
      <c r="T161" s="189"/>
      <c r="U161" s="189"/>
      <c r="V161" s="189"/>
    </row>
    <row r="162" spans="1:22" ht="15">
      <c r="A162" s="10" t="s">
        <v>19</v>
      </c>
      <c r="B162" s="318">
        <v>18966</v>
      </c>
      <c r="C162" s="443">
        <v>18043</v>
      </c>
      <c r="D162" s="438">
        <v>17816</v>
      </c>
      <c r="E162" s="312">
        <v>21494</v>
      </c>
      <c r="F162" s="140"/>
      <c r="G162" s="63">
        <v>21257</v>
      </c>
      <c r="H162" s="64">
        <v>20188</v>
      </c>
      <c r="I162" s="63">
        <v>20305</v>
      </c>
      <c r="J162" s="181">
        <v>20465</v>
      </c>
      <c r="K162" s="140"/>
      <c r="L162" s="337">
        <v>20458</v>
      </c>
      <c r="M162" s="443">
        <v>20727</v>
      </c>
      <c r="N162" s="451"/>
      <c r="O162" s="429"/>
      <c r="P162" s="429"/>
      <c r="Q162" s="429"/>
      <c r="R162" s="429"/>
      <c r="S162" s="189"/>
      <c r="T162" s="189"/>
      <c r="U162" s="189"/>
      <c r="V162" s="189"/>
    </row>
    <row r="163" spans="1:22" ht="15">
      <c r="A163" s="10" t="s">
        <v>144</v>
      </c>
      <c r="B163" s="318">
        <v>40544</v>
      </c>
      <c r="C163" s="443">
        <v>39717</v>
      </c>
      <c r="D163" s="438">
        <v>38354</v>
      </c>
      <c r="E163" s="312">
        <v>46056</v>
      </c>
      <c r="F163" s="140"/>
      <c r="G163" s="63">
        <v>44937</v>
      </c>
      <c r="H163" s="64">
        <v>44270</v>
      </c>
      <c r="I163" s="63">
        <v>44864</v>
      </c>
      <c r="J163" s="181">
        <v>44698</v>
      </c>
      <c r="K163" s="140"/>
      <c r="L163" s="337">
        <v>46588</v>
      </c>
      <c r="M163" s="443">
        <v>44463</v>
      </c>
      <c r="N163" s="451"/>
      <c r="O163" s="429"/>
      <c r="P163" s="429"/>
      <c r="Q163" s="429"/>
      <c r="R163" s="429"/>
      <c r="S163" s="189"/>
      <c r="T163" s="189"/>
      <c r="U163" s="189"/>
      <c r="V163" s="189"/>
    </row>
    <row r="164" spans="1:22" s="423" customFormat="1" ht="15">
      <c r="A164" s="430" t="s">
        <v>192</v>
      </c>
      <c r="B164" s="318">
        <v>758</v>
      </c>
      <c r="C164" s="443">
        <v>789</v>
      </c>
      <c r="D164" s="438">
        <v>802</v>
      </c>
      <c r="E164" s="453">
        <v>917</v>
      </c>
      <c r="F164" s="451"/>
      <c r="G164" s="442">
        <v>871</v>
      </c>
      <c r="H164" s="443">
        <v>855</v>
      </c>
      <c r="I164" s="442">
        <v>855</v>
      </c>
      <c r="J164" s="454">
        <v>835</v>
      </c>
      <c r="K164" s="451"/>
      <c r="L164" s="442">
        <v>865</v>
      </c>
      <c r="M164" s="443">
        <v>857</v>
      </c>
      <c r="N164" s="451"/>
      <c r="O164" s="429"/>
      <c r="P164" s="429"/>
      <c r="Q164" s="429"/>
      <c r="R164" s="429"/>
      <c r="S164" s="429"/>
      <c r="T164" s="429"/>
      <c r="U164" s="429"/>
      <c r="V164" s="429"/>
    </row>
    <row r="165" spans="1:22" s="423" customFormat="1" ht="15">
      <c r="A165" s="430" t="s">
        <v>193</v>
      </c>
      <c r="B165" s="318">
        <v>4022</v>
      </c>
      <c r="C165" s="443">
        <v>3991</v>
      </c>
      <c r="D165" s="438">
        <v>3542</v>
      </c>
      <c r="E165" s="453">
        <v>7628</v>
      </c>
      <c r="F165" s="451"/>
      <c r="G165" s="442">
        <v>7708</v>
      </c>
      <c r="H165" s="443">
        <v>7139</v>
      </c>
      <c r="I165" s="442">
        <v>7277</v>
      </c>
      <c r="J165" s="454">
        <v>7589</v>
      </c>
      <c r="K165" s="451"/>
      <c r="L165" s="442">
        <v>6787</v>
      </c>
      <c r="M165" s="443">
        <v>6901</v>
      </c>
      <c r="N165" s="451"/>
      <c r="O165" s="429"/>
      <c r="P165" s="429"/>
      <c r="Q165" s="429"/>
      <c r="R165" s="429"/>
      <c r="S165" s="429"/>
      <c r="T165" s="429"/>
      <c r="U165" s="429"/>
      <c r="V165" s="429"/>
    </row>
    <row r="166" spans="1:22">
      <c r="M166" s="429"/>
      <c r="R166" s="423"/>
    </row>
    <row r="167" spans="1:22">
      <c r="M167" s="429"/>
      <c r="P167" s="429"/>
    </row>
  </sheetData>
  <mergeCells count="45">
    <mergeCell ref="B159:E159"/>
    <mergeCell ref="B137:E137"/>
    <mergeCell ref="B151:E151"/>
    <mergeCell ref="B119:E119"/>
    <mergeCell ref="B127:E127"/>
    <mergeCell ref="B95:E95"/>
    <mergeCell ref="B105:E105"/>
    <mergeCell ref="B73:E73"/>
    <mergeCell ref="B87:E87"/>
    <mergeCell ref="B61:E61"/>
    <mergeCell ref="B39:E39"/>
    <mergeCell ref="B53:E53"/>
    <mergeCell ref="B6:E6"/>
    <mergeCell ref="B28:E28"/>
    <mergeCell ref="B20:E20"/>
    <mergeCell ref="G6:J6"/>
    <mergeCell ref="G20:J20"/>
    <mergeCell ref="G28:J28"/>
    <mergeCell ref="G39:J39"/>
    <mergeCell ref="G53:J53"/>
    <mergeCell ref="G61:J61"/>
    <mergeCell ref="G151:J151"/>
    <mergeCell ref="G159:J159"/>
    <mergeCell ref="G73:J73"/>
    <mergeCell ref="G87:J87"/>
    <mergeCell ref="G95:J95"/>
    <mergeCell ref="G105:J105"/>
    <mergeCell ref="G119:J119"/>
    <mergeCell ref="G127:J127"/>
    <mergeCell ref="G137:J137"/>
    <mergeCell ref="L6:M6"/>
    <mergeCell ref="L20:M20"/>
    <mergeCell ref="L28:M28"/>
    <mergeCell ref="L39:M39"/>
    <mergeCell ref="L53:M53"/>
    <mergeCell ref="L137:M137"/>
    <mergeCell ref="L151:M151"/>
    <mergeCell ref="L159:M159"/>
    <mergeCell ref="L61:M61"/>
    <mergeCell ref="L95:M95"/>
    <mergeCell ref="L73:M73"/>
    <mergeCell ref="L87:M87"/>
    <mergeCell ref="L105:M105"/>
    <mergeCell ref="L119:M119"/>
    <mergeCell ref="L127:M127"/>
  </mergeCells>
  <conditionalFormatting sqref="C7 E34:F35 C34:C35 H34:H35 K34:K35 E68:F69 C68:C69 H68:H69 K68:K69 E100:F101 C100:C101 H100:H101 K100:K101 E132:F133 C132:C133 H132:H133 K132:K133 E164:F165 C164:C165 H164:H165 K164:K165">
    <cfRule type="containsErrors" dxfId="800" priority="1550">
      <formula>ISERROR(C7)</formula>
    </cfRule>
  </conditionalFormatting>
  <conditionalFormatting sqref="E7">
    <cfRule type="containsErrors" dxfId="799" priority="1549">
      <formula>ISERROR(E7)</formula>
    </cfRule>
  </conditionalFormatting>
  <conditionalFormatting sqref="C29">
    <cfRule type="containsErrors" dxfId="798" priority="1263">
      <formula>ISERROR(C29)</formula>
    </cfRule>
  </conditionalFormatting>
  <conditionalFormatting sqref="C21">
    <cfRule type="containsErrors" dxfId="797" priority="1257">
      <formula>ISERROR(C21)</formula>
    </cfRule>
  </conditionalFormatting>
  <conditionalFormatting sqref="E21">
    <cfRule type="containsErrors" dxfId="796" priority="1256">
      <formula>ISERROR(E21)</formula>
    </cfRule>
  </conditionalFormatting>
  <conditionalFormatting sqref="E30:E32 C30:C32">
    <cfRule type="containsErrors" dxfId="795" priority="1249">
      <formula>ISERROR(C30)</formula>
    </cfRule>
  </conditionalFormatting>
  <conditionalFormatting sqref="C40">
    <cfRule type="containsErrors" dxfId="794" priority="1242">
      <formula>ISERROR(C40)</formula>
    </cfRule>
  </conditionalFormatting>
  <conditionalFormatting sqref="E40">
    <cfRule type="containsErrors" dxfId="793" priority="1241">
      <formula>ISERROR(E40)</formula>
    </cfRule>
  </conditionalFormatting>
  <conditionalFormatting sqref="E41:E49 C41:C49">
    <cfRule type="containsErrors" dxfId="792" priority="1237">
      <formula>ISERROR(C41)</formula>
    </cfRule>
  </conditionalFormatting>
  <conditionalFormatting sqref="E54">
    <cfRule type="containsErrors" dxfId="791" priority="1226">
      <formula>ISERROR(E54)</formula>
    </cfRule>
  </conditionalFormatting>
  <conditionalFormatting sqref="E29">
    <cfRule type="containsErrors" dxfId="790" priority="1262">
      <formula>ISERROR(E29)</formula>
    </cfRule>
  </conditionalFormatting>
  <conditionalFormatting sqref="C62">
    <cfRule type="containsErrors" dxfId="789" priority="1233">
      <formula>ISERROR(C62)</formula>
    </cfRule>
  </conditionalFormatting>
  <conditionalFormatting sqref="E62">
    <cfRule type="containsErrors" dxfId="788" priority="1232">
      <formula>ISERROR(E62)</formula>
    </cfRule>
  </conditionalFormatting>
  <conditionalFormatting sqref="E96">
    <cfRule type="containsErrors" dxfId="787" priority="1124">
      <formula>ISERROR(E96)</formula>
    </cfRule>
  </conditionalFormatting>
  <conditionalFormatting sqref="E63:E66 C63:C66">
    <cfRule type="containsErrors" dxfId="786" priority="1222">
      <formula>ISERROR(C63)</formula>
    </cfRule>
  </conditionalFormatting>
  <conditionalFormatting sqref="E75:E83 C75:C83">
    <cfRule type="containsErrors" dxfId="785" priority="1129">
      <formula>ISERROR(C75)</formula>
    </cfRule>
  </conditionalFormatting>
  <conditionalFormatting sqref="E88">
    <cfRule type="containsErrors" dxfId="784" priority="1118">
      <formula>ISERROR(E88)</formula>
    </cfRule>
  </conditionalFormatting>
  <conditionalFormatting sqref="E107:E109 C107:C109 C111:C115 E111:E115">
    <cfRule type="containsErrors" dxfId="783" priority="1102">
      <formula>ISERROR(C107)</formula>
    </cfRule>
  </conditionalFormatting>
  <conditionalFormatting sqref="E120">
    <cfRule type="containsErrors" dxfId="782" priority="1091">
      <formula>ISERROR(E120)</formula>
    </cfRule>
  </conditionalFormatting>
  <conditionalFormatting sqref="E97:E99 C97:C99">
    <cfRule type="containsErrors" dxfId="781" priority="1114">
      <formula>ISERROR(C97)</formula>
    </cfRule>
  </conditionalFormatting>
  <conditionalFormatting sqref="E74">
    <cfRule type="containsErrors" dxfId="780" priority="1133">
      <formula>ISERROR(E74)</formula>
    </cfRule>
  </conditionalFormatting>
  <conditionalFormatting sqref="E138">
    <cfRule type="containsErrors" dxfId="779" priority="1079">
      <formula>ISERROR(E138)</formula>
    </cfRule>
  </conditionalFormatting>
  <conditionalFormatting sqref="C74">
    <cfRule type="containsErrors" dxfId="778" priority="1134">
      <formula>ISERROR(C74)</formula>
    </cfRule>
  </conditionalFormatting>
  <conditionalFormatting sqref="C96">
    <cfRule type="containsErrors" dxfId="777" priority="1125">
      <formula>ISERROR(C96)</formula>
    </cfRule>
  </conditionalFormatting>
  <conditionalFormatting sqref="E106">
    <cfRule type="containsErrors" dxfId="776" priority="1106">
      <formula>ISERROR(E106)</formula>
    </cfRule>
  </conditionalFormatting>
  <conditionalFormatting sqref="C128">
    <cfRule type="containsErrors" dxfId="775" priority="1098">
      <formula>ISERROR(C128)</formula>
    </cfRule>
  </conditionalFormatting>
  <conditionalFormatting sqref="E128">
    <cfRule type="containsErrors" dxfId="774" priority="1097">
      <formula>ISERROR(E128)</formula>
    </cfRule>
  </conditionalFormatting>
  <conditionalFormatting sqref="E89 C89 C91:C92 E91:E92">
    <cfRule type="containsErrors" dxfId="773" priority="1004">
      <formula>ISERROR(C89)</formula>
    </cfRule>
  </conditionalFormatting>
  <conditionalFormatting sqref="E129:E131 C129:C131">
    <cfRule type="containsErrors" dxfId="772" priority="1087">
      <formula>ISERROR(C129)</formula>
    </cfRule>
  </conditionalFormatting>
  <conditionalFormatting sqref="C90 E90">
    <cfRule type="containsErrors" dxfId="771" priority="1000">
      <formula>ISERROR(C90)</formula>
    </cfRule>
  </conditionalFormatting>
  <conditionalFormatting sqref="E139:E147 C139:C147">
    <cfRule type="containsErrors" dxfId="770" priority="1075">
      <formula>ISERROR(C139)</formula>
    </cfRule>
  </conditionalFormatting>
  <conditionalFormatting sqref="E160">
    <cfRule type="containsErrors" dxfId="769" priority="1070">
      <formula>ISERROR(E160)</formula>
    </cfRule>
  </conditionalFormatting>
  <conditionalFormatting sqref="E153 C153 C155:C156 E155:E156">
    <cfRule type="containsErrors" dxfId="768" priority="992">
      <formula>ISERROR(C153)</formula>
    </cfRule>
  </conditionalFormatting>
  <conditionalFormatting sqref="C122 E122">
    <cfRule type="containsErrors" dxfId="767" priority="994">
      <formula>ISERROR(C122)</formula>
    </cfRule>
  </conditionalFormatting>
  <conditionalFormatting sqref="E157 C157">
    <cfRule type="containsErrors" dxfId="766" priority="990">
      <formula>ISERROR(C157)</formula>
    </cfRule>
  </conditionalFormatting>
  <conditionalFormatting sqref="E8:E16 C8:C16">
    <cfRule type="containsErrors" dxfId="765" priority="1252">
      <formula>ISERROR(C8)</formula>
    </cfRule>
  </conditionalFormatting>
  <conditionalFormatting sqref="C54">
    <cfRule type="containsErrors" dxfId="764" priority="1227">
      <formula>ISERROR(C54)</formula>
    </cfRule>
  </conditionalFormatting>
  <conditionalFormatting sqref="C88">
    <cfRule type="containsErrors" dxfId="763" priority="1119">
      <formula>ISERROR(C88)</formula>
    </cfRule>
  </conditionalFormatting>
  <conditionalFormatting sqref="C106">
    <cfRule type="containsErrors" dxfId="762" priority="1107">
      <formula>ISERROR(C106)</formula>
    </cfRule>
  </conditionalFormatting>
  <conditionalFormatting sqref="C120">
    <cfRule type="containsErrors" dxfId="761" priority="1092">
      <formula>ISERROR(C120)</formula>
    </cfRule>
  </conditionalFormatting>
  <conditionalFormatting sqref="C138">
    <cfRule type="containsErrors" dxfId="760" priority="1080">
      <formula>ISERROR(C138)</formula>
    </cfRule>
  </conditionalFormatting>
  <conditionalFormatting sqref="C160">
    <cfRule type="containsErrors" dxfId="759" priority="1071">
      <formula>ISERROR(C160)</formula>
    </cfRule>
  </conditionalFormatting>
  <conditionalFormatting sqref="C152">
    <cfRule type="containsErrors" dxfId="758" priority="1065">
      <formula>ISERROR(C152)</formula>
    </cfRule>
  </conditionalFormatting>
  <conditionalFormatting sqref="E152">
    <cfRule type="containsErrors" dxfId="757" priority="1064">
      <formula>ISERROR(E152)</formula>
    </cfRule>
  </conditionalFormatting>
  <conditionalFormatting sqref="E161:E162 C161:C162">
    <cfRule type="containsErrors" dxfId="756" priority="1060">
      <formula>ISERROR(C161)</formula>
    </cfRule>
  </conditionalFormatting>
  <conditionalFormatting sqref="C56 E56">
    <cfRule type="containsErrors" dxfId="755" priority="1030">
      <formula>ISERROR(C56)</formula>
    </cfRule>
  </conditionalFormatting>
  <conditionalFormatting sqref="E22 C22 C24:C25 E24:E25">
    <cfRule type="containsErrors" dxfId="754" priority="1028">
      <formula>ISERROR(C22)</formula>
    </cfRule>
  </conditionalFormatting>
  <conditionalFormatting sqref="E26 C26">
    <cfRule type="containsErrors" dxfId="753" priority="1026">
      <formula>ISERROR(C26)</formula>
    </cfRule>
  </conditionalFormatting>
  <conditionalFormatting sqref="E93 C93">
    <cfRule type="containsErrors" dxfId="752" priority="1002">
      <formula>ISERROR(C93)</formula>
    </cfRule>
  </conditionalFormatting>
  <conditionalFormatting sqref="E121 C121 C123:C124 E123:E124">
    <cfRule type="containsErrors" dxfId="751" priority="998">
      <formula>ISERROR(C121)</formula>
    </cfRule>
  </conditionalFormatting>
  <conditionalFormatting sqref="E125 C125">
    <cfRule type="containsErrors" dxfId="750" priority="996">
      <formula>ISERROR(C125)</formula>
    </cfRule>
  </conditionalFormatting>
  <conditionalFormatting sqref="C59 E59">
    <cfRule type="containsErrors" dxfId="749" priority="982">
      <formula>ISERROR(C59)</formula>
    </cfRule>
  </conditionalFormatting>
  <conditionalFormatting sqref="C154 E154">
    <cfRule type="containsErrors" dxfId="748" priority="988">
      <formula>ISERROR(C154)</formula>
    </cfRule>
  </conditionalFormatting>
  <conditionalFormatting sqref="H8:H16">
    <cfRule type="containsErrors" dxfId="747" priority="978">
      <formula>ISERROR(H8)</formula>
    </cfRule>
  </conditionalFormatting>
  <conditionalFormatting sqref="H7">
    <cfRule type="containsErrors" dxfId="746" priority="979">
      <formula>ISERROR(H7)</formula>
    </cfRule>
  </conditionalFormatting>
  <conditionalFormatting sqref="E55 C55 C57:C58 E57:E58">
    <cfRule type="containsErrors" dxfId="745" priority="1034">
      <formula>ISERROR(C55)</formula>
    </cfRule>
  </conditionalFormatting>
  <conditionalFormatting sqref="C23 E23">
    <cfRule type="containsErrors" dxfId="744" priority="1024">
      <formula>ISERROR(C23)</formula>
    </cfRule>
  </conditionalFormatting>
  <conditionalFormatting sqref="E110 C110">
    <cfRule type="containsErrors" dxfId="743" priority="980">
      <formula>ISERROR(C110)</formula>
    </cfRule>
  </conditionalFormatting>
  <conditionalFormatting sqref="H22 H24:H25">
    <cfRule type="containsErrors" dxfId="742" priority="976">
      <formula>ISERROR(H22)</formula>
    </cfRule>
  </conditionalFormatting>
  <conditionalFormatting sqref="H26">
    <cfRule type="containsErrors" dxfId="741" priority="975">
      <formula>ISERROR(H26)</formula>
    </cfRule>
  </conditionalFormatting>
  <conditionalFormatting sqref="H23">
    <cfRule type="containsErrors" dxfId="740" priority="974">
      <formula>ISERROR(H23)</formula>
    </cfRule>
  </conditionalFormatting>
  <conditionalFormatting sqref="H30:H32">
    <cfRule type="containsErrors" dxfId="739" priority="972">
      <formula>ISERROR(H30)</formula>
    </cfRule>
  </conditionalFormatting>
  <conditionalFormatting sqref="H157">
    <cfRule type="containsErrors" dxfId="738" priority="916">
      <formula>ISERROR(H157)</formula>
    </cfRule>
  </conditionalFormatting>
  <conditionalFormatting sqref="H154">
    <cfRule type="containsErrors" dxfId="737" priority="915">
      <formula>ISERROR(H154)</formula>
    </cfRule>
  </conditionalFormatting>
  <conditionalFormatting sqref="H139:H147">
    <cfRule type="containsErrors" dxfId="736" priority="919">
      <formula>ISERROR(H139)</formula>
    </cfRule>
  </conditionalFormatting>
  <conditionalFormatting sqref="H153 H155:H156">
    <cfRule type="containsErrors" dxfId="735" priority="917">
      <formula>ISERROR(H153)</formula>
    </cfRule>
  </conditionalFormatting>
  <conditionalFormatting sqref="H161:H162">
    <cfRule type="containsErrors" dxfId="734" priority="913">
      <formula>ISERROR(H161)</formula>
    </cfRule>
  </conditionalFormatting>
  <conditionalFormatting sqref="H29">
    <cfRule type="containsErrors" dxfId="733" priority="891">
      <formula>ISERROR(H29)</formula>
    </cfRule>
  </conditionalFormatting>
  <conditionalFormatting sqref="H41:H49">
    <cfRule type="containsErrors" dxfId="732" priority="855">
      <formula>ISERROR(H41)</formula>
    </cfRule>
  </conditionalFormatting>
  <conditionalFormatting sqref="H55 H57:H58">
    <cfRule type="containsErrors" dxfId="731" priority="854">
      <formula>ISERROR(H55)</formula>
    </cfRule>
  </conditionalFormatting>
  <conditionalFormatting sqref="H59">
    <cfRule type="containsErrors" dxfId="730" priority="853">
      <formula>ISERROR(H59)</formula>
    </cfRule>
  </conditionalFormatting>
  <conditionalFormatting sqref="H56">
    <cfRule type="containsErrors" dxfId="729" priority="852">
      <formula>ISERROR(H56)</formula>
    </cfRule>
  </conditionalFormatting>
  <conditionalFormatting sqref="H63:H66">
    <cfRule type="containsErrors" dxfId="728" priority="851">
      <formula>ISERROR(H63)</formula>
    </cfRule>
  </conditionalFormatting>
  <conditionalFormatting sqref="H93">
    <cfRule type="containsErrors" dxfId="727" priority="833">
      <formula>ISERROR(H93)</formula>
    </cfRule>
  </conditionalFormatting>
  <conditionalFormatting sqref="H90">
    <cfRule type="containsErrors" dxfId="726" priority="832">
      <formula>ISERROR(H90)</formula>
    </cfRule>
  </conditionalFormatting>
  <conditionalFormatting sqref="H97:H99">
    <cfRule type="containsErrors" dxfId="725" priority="831">
      <formula>ISERROR(H97)</formula>
    </cfRule>
  </conditionalFormatting>
  <conditionalFormatting sqref="H107:H115">
    <cfRule type="containsErrors" dxfId="724" priority="830">
      <formula>ISERROR(H107)</formula>
    </cfRule>
  </conditionalFormatting>
  <conditionalFormatting sqref="H121 H123:H124">
    <cfRule type="containsErrors" dxfId="723" priority="829">
      <formula>ISERROR(H121)</formula>
    </cfRule>
  </conditionalFormatting>
  <conditionalFormatting sqref="H125">
    <cfRule type="containsErrors" dxfId="722" priority="828">
      <formula>ISERROR(H125)</formula>
    </cfRule>
  </conditionalFormatting>
  <conditionalFormatting sqref="H75:H83">
    <cfRule type="containsErrors" dxfId="721" priority="835">
      <formula>ISERROR(H75)</formula>
    </cfRule>
  </conditionalFormatting>
  <conditionalFormatting sqref="H89 H91:H92">
    <cfRule type="containsErrors" dxfId="720" priority="834">
      <formula>ISERROR(H89)</formula>
    </cfRule>
  </conditionalFormatting>
  <conditionalFormatting sqref="S22 S24:S25">
    <cfRule type="containsErrors" dxfId="719" priority="816">
      <formula>ISERROR(S22)</formula>
    </cfRule>
  </conditionalFormatting>
  <conditionalFormatting sqref="S8:S16">
    <cfRule type="containsErrors" dxfId="718" priority="823">
      <formula>ISERROR(S8)</formula>
    </cfRule>
  </conditionalFormatting>
  <conditionalFormatting sqref="H122">
    <cfRule type="containsErrors" dxfId="717" priority="827">
      <formula>ISERROR(H122)</formula>
    </cfRule>
  </conditionalFormatting>
  <conditionalFormatting sqref="S41:S49">
    <cfRule type="containsErrors" dxfId="716" priority="811">
      <formula>ISERROR(S41)</formula>
    </cfRule>
  </conditionalFormatting>
  <conditionalFormatting sqref="H129:H131">
    <cfRule type="containsErrors" dxfId="715" priority="826">
      <formula>ISERROR(H129)</formula>
    </cfRule>
  </conditionalFormatting>
  <conditionalFormatting sqref="S23">
    <cfRule type="containsErrors" dxfId="714" priority="814">
      <formula>ISERROR(S23)</formula>
    </cfRule>
  </conditionalFormatting>
  <conditionalFormatting sqref="S55 S57:S58">
    <cfRule type="containsErrors" dxfId="713" priority="806">
      <formula>ISERROR(S55)</formula>
    </cfRule>
  </conditionalFormatting>
  <conditionalFormatting sqref="S56">
    <cfRule type="containsErrors" dxfId="712" priority="805">
      <formula>ISERROR(S56)</formula>
    </cfRule>
  </conditionalFormatting>
  <conditionalFormatting sqref="S89 S91:S92">
    <cfRule type="containsErrors" dxfId="711" priority="770">
      <formula>ISERROR(S89)</formula>
    </cfRule>
  </conditionalFormatting>
  <conditionalFormatting sqref="S75:S83">
    <cfRule type="containsErrors" dxfId="710" priority="775">
      <formula>ISERROR(S75)</formula>
    </cfRule>
  </conditionalFormatting>
  <conditionalFormatting sqref="S90">
    <cfRule type="containsErrors" dxfId="709" priority="769">
      <formula>ISERROR(S90)</formula>
    </cfRule>
  </conditionalFormatting>
  <conditionalFormatting sqref="S107:S115">
    <cfRule type="containsErrors" dxfId="708" priority="766">
      <formula>ISERROR(S107)</formula>
    </cfRule>
  </conditionalFormatting>
  <conditionalFormatting sqref="S121 S123:S124">
    <cfRule type="containsErrors" dxfId="707" priority="761">
      <formula>ISERROR(S121)</formula>
    </cfRule>
  </conditionalFormatting>
  <conditionalFormatting sqref="S122">
    <cfRule type="containsErrors" dxfId="706" priority="760">
      <formula>ISERROR(S122)</formula>
    </cfRule>
  </conditionalFormatting>
  <conditionalFormatting sqref="S153 S155:S156">
    <cfRule type="containsErrors" dxfId="705" priority="750">
      <formula>ISERROR(S153)</formula>
    </cfRule>
  </conditionalFormatting>
  <conditionalFormatting sqref="S139:S147">
    <cfRule type="containsErrors" dxfId="704" priority="757">
      <formula>ISERROR(S139)</formula>
    </cfRule>
  </conditionalFormatting>
  <conditionalFormatting sqref="F21">
    <cfRule type="containsErrors" dxfId="703" priority="745">
      <formula>ISERROR(F21)</formula>
    </cfRule>
  </conditionalFormatting>
  <conditionalFormatting sqref="F29">
    <cfRule type="containsErrors" dxfId="702" priority="746">
      <formula>ISERROR(F29)</formula>
    </cfRule>
  </conditionalFormatting>
  <conditionalFormatting sqref="S154">
    <cfRule type="containsErrors" dxfId="701" priority="748">
      <formula>ISERROR(S154)</formula>
    </cfRule>
  </conditionalFormatting>
  <conditionalFormatting sqref="F7">
    <cfRule type="containsErrors" dxfId="700" priority="747">
      <formula>ISERROR(F7)</formula>
    </cfRule>
  </conditionalFormatting>
  <conditionalFormatting sqref="F30:F32">
    <cfRule type="containsErrors" dxfId="699" priority="743">
      <formula>ISERROR(F30)</formula>
    </cfRule>
  </conditionalFormatting>
  <conditionalFormatting sqref="F41:F49">
    <cfRule type="containsErrors" dxfId="698" priority="741">
      <formula>ISERROR(F41)</formula>
    </cfRule>
  </conditionalFormatting>
  <conditionalFormatting sqref="F63:F66">
    <cfRule type="containsErrors" dxfId="697" priority="738">
      <formula>ISERROR(F63)</formula>
    </cfRule>
  </conditionalFormatting>
  <conditionalFormatting sqref="F96">
    <cfRule type="containsErrors" dxfId="696" priority="720">
      <formula>ISERROR(F96)</formula>
    </cfRule>
  </conditionalFormatting>
  <conditionalFormatting sqref="F106">
    <cfRule type="containsErrors" dxfId="695" priority="717">
      <formula>ISERROR(F106)</formula>
    </cfRule>
  </conditionalFormatting>
  <conditionalFormatting sqref="F75:F83">
    <cfRule type="containsErrors" dxfId="694" priority="721">
      <formula>ISERROR(F75)</formula>
    </cfRule>
  </conditionalFormatting>
  <conditionalFormatting sqref="F40">
    <cfRule type="containsErrors" dxfId="693" priority="742">
      <formula>ISERROR(F40)</formula>
    </cfRule>
  </conditionalFormatting>
  <conditionalFormatting sqref="F62">
    <cfRule type="containsErrors" dxfId="692" priority="740">
      <formula>ISERROR(F62)</formula>
    </cfRule>
  </conditionalFormatting>
  <conditionalFormatting sqref="F152">
    <cfRule type="containsErrors" dxfId="691" priority="709">
      <formula>ISERROR(F152)</formula>
    </cfRule>
  </conditionalFormatting>
  <conditionalFormatting sqref="F107:F109 F111:F115">
    <cfRule type="containsErrors" dxfId="690" priority="716">
      <formula>ISERROR(F107)</formula>
    </cfRule>
  </conditionalFormatting>
  <conditionalFormatting sqref="F88">
    <cfRule type="containsErrors" dxfId="689" priority="719">
      <formula>ISERROR(F88)</formula>
    </cfRule>
  </conditionalFormatting>
  <conditionalFormatting sqref="F129:F131">
    <cfRule type="containsErrors" dxfId="688" priority="713">
      <formula>ISERROR(F129)</formula>
    </cfRule>
  </conditionalFormatting>
  <conditionalFormatting sqref="F161:F163">
    <cfRule type="containsErrors" dxfId="687" priority="708">
      <formula>ISERROR(F161)</formula>
    </cfRule>
  </conditionalFormatting>
  <conditionalFormatting sqref="F128">
    <cfRule type="containsErrors" dxfId="686" priority="715">
      <formula>ISERROR(F128)</formula>
    </cfRule>
  </conditionalFormatting>
  <conditionalFormatting sqref="F74">
    <cfRule type="containsErrors" dxfId="685" priority="722">
      <formula>ISERROR(F74)</formula>
    </cfRule>
  </conditionalFormatting>
  <conditionalFormatting sqref="F139:F147">
    <cfRule type="containsErrors" dxfId="684" priority="711">
      <formula>ISERROR(F139)</formula>
    </cfRule>
  </conditionalFormatting>
  <conditionalFormatting sqref="F97:F99">
    <cfRule type="containsErrors" dxfId="683" priority="718">
      <formula>ISERROR(F97)</formula>
    </cfRule>
  </conditionalFormatting>
  <conditionalFormatting sqref="F138">
    <cfRule type="containsErrors" dxfId="682" priority="712">
      <formula>ISERROR(F138)</formula>
    </cfRule>
  </conditionalFormatting>
  <conditionalFormatting sqref="F55 F57:F58">
    <cfRule type="containsErrors" dxfId="681" priority="707">
      <formula>ISERROR(F55)</formula>
    </cfRule>
  </conditionalFormatting>
  <conditionalFormatting sqref="F120">
    <cfRule type="containsErrors" dxfId="680" priority="714">
      <formula>ISERROR(F120)</formula>
    </cfRule>
  </conditionalFormatting>
  <conditionalFormatting sqref="F160">
    <cfRule type="containsErrors" dxfId="679" priority="710">
      <formula>ISERROR(F160)</formula>
    </cfRule>
  </conditionalFormatting>
  <conditionalFormatting sqref="F26">
    <cfRule type="containsErrors" dxfId="678" priority="704">
      <formula>ISERROR(F26)</formula>
    </cfRule>
  </conditionalFormatting>
  <conditionalFormatting sqref="F56">
    <cfRule type="containsErrors" dxfId="677" priority="706">
      <formula>ISERROR(F56)</formula>
    </cfRule>
  </conditionalFormatting>
  <conditionalFormatting sqref="F93">
    <cfRule type="containsErrors" dxfId="676" priority="692">
      <formula>ISERROR(F93)</formula>
    </cfRule>
  </conditionalFormatting>
  <conditionalFormatting sqref="F22 F24:F25">
    <cfRule type="containsErrors" dxfId="675" priority="705">
      <formula>ISERROR(F22)</formula>
    </cfRule>
  </conditionalFormatting>
  <conditionalFormatting sqref="F157">
    <cfRule type="containsErrors" dxfId="674" priority="686">
      <formula>ISERROR(F157)</formula>
    </cfRule>
  </conditionalFormatting>
  <conditionalFormatting sqref="F23">
    <cfRule type="containsErrors" dxfId="673" priority="703">
      <formula>ISERROR(F23)</formula>
    </cfRule>
  </conditionalFormatting>
  <conditionalFormatting sqref="F90">
    <cfRule type="containsErrors" dxfId="672" priority="691">
      <formula>ISERROR(F90)</formula>
    </cfRule>
  </conditionalFormatting>
  <conditionalFormatting sqref="R21">
    <cfRule type="containsErrors" dxfId="671" priority="678">
      <formula>ISERROR(R21)</formula>
    </cfRule>
  </conditionalFormatting>
  <conditionalFormatting sqref="F8:F16">
    <cfRule type="containsErrors" dxfId="670" priority="744">
      <formula>ISERROR(F8)</formula>
    </cfRule>
  </conditionalFormatting>
  <conditionalFormatting sqref="F54">
    <cfRule type="containsErrors" dxfId="669" priority="739">
      <formula>ISERROR(F54)</formula>
    </cfRule>
  </conditionalFormatting>
  <conditionalFormatting sqref="F89 F91:F92">
    <cfRule type="containsErrors" dxfId="668" priority="693">
      <formula>ISERROR(F89)</formula>
    </cfRule>
  </conditionalFormatting>
  <conditionalFormatting sqref="R40">
    <cfRule type="containsErrors" dxfId="667" priority="675">
      <formula>ISERROR(R40)</formula>
    </cfRule>
  </conditionalFormatting>
  <conditionalFormatting sqref="F125">
    <cfRule type="containsErrors" dxfId="666" priority="689">
      <formula>ISERROR(F125)</formula>
    </cfRule>
  </conditionalFormatting>
  <conditionalFormatting sqref="F122">
    <cfRule type="containsErrors" dxfId="665" priority="688">
      <formula>ISERROR(F122)</formula>
    </cfRule>
  </conditionalFormatting>
  <conditionalFormatting sqref="F154">
    <cfRule type="containsErrors" dxfId="664" priority="685">
      <formula>ISERROR(F154)</formula>
    </cfRule>
  </conditionalFormatting>
  <conditionalFormatting sqref="F121 F123:F124">
    <cfRule type="containsErrors" dxfId="663" priority="690">
      <formula>ISERROR(F121)</formula>
    </cfRule>
  </conditionalFormatting>
  <conditionalFormatting sqref="R7">
    <cfRule type="containsErrors" dxfId="662" priority="680">
      <formula>ISERROR(R7)</formula>
    </cfRule>
  </conditionalFormatting>
  <conditionalFormatting sqref="F153 F155:F156">
    <cfRule type="containsErrors" dxfId="661" priority="687">
      <formula>ISERROR(F153)</formula>
    </cfRule>
  </conditionalFormatting>
  <conditionalFormatting sqref="R8:R16">
    <cfRule type="containsErrors" dxfId="660" priority="677">
      <formula>ISERROR(R8)</formula>
    </cfRule>
  </conditionalFormatting>
  <conditionalFormatting sqref="F59">
    <cfRule type="containsErrors" dxfId="659" priority="682">
      <formula>ISERROR(F59)</formula>
    </cfRule>
  </conditionalFormatting>
  <conditionalFormatting sqref="F110">
    <cfRule type="containsErrors" dxfId="658" priority="681">
      <formula>ISERROR(F110)</formula>
    </cfRule>
  </conditionalFormatting>
  <conditionalFormatting sqref="R41:R49">
    <cfRule type="containsErrors" dxfId="657" priority="674">
      <formula>ISERROR(R41)</formula>
    </cfRule>
  </conditionalFormatting>
  <conditionalFormatting sqref="R54">
    <cfRule type="containsErrors" dxfId="656" priority="672">
      <formula>ISERROR(R54)</formula>
    </cfRule>
  </conditionalFormatting>
  <conditionalFormatting sqref="R106">
    <cfRule type="containsErrors" dxfId="655" priority="650">
      <formula>ISERROR(R106)</formula>
    </cfRule>
  </conditionalFormatting>
  <conditionalFormatting sqref="R75:R83">
    <cfRule type="containsErrors" dxfId="654" priority="654">
      <formula>ISERROR(R75)</formula>
    </cfRule>
  </conditionalFormatting>
  <conditionalFormatting sqref="R152">
    <cfRule type="containsErrors" dxfId="653" priority="642">
      <formula>ISERROR(R152)</formula>
    </cfRule>
  </conditionalFormatting>
  <conditionalFormatting sqref="R107:R109 R111:R115">
    <cfRule type="containsErrors" dxfId="652" priority="649">
      <formula>ISERROR(R107)</formula>
    </cfRule>
  </conditionalFormatting>
  <conditionalFormatting sqref="R88">
    <cfRule type="containsErrors" dxfId="651" priority="652">
      <formula>ISERROR(R88)</formula>
    </cfRule>
  </conditionalFormatting>
  <conditionalFormatting sqref="R74">
    <cfRule type="containsErrors" dxfId="650" priority="655">
      <formula>ISERROR(R74)</formula>
    </cfRule>
  </conditionalFormatting>
  <conditionalFormatting sqref="R139:R147">
    <cfRule type="containsErrors" dxfId="649" priority="644">
      <formula>ISERROR(R139)</formula>
    </cfRule>
  </conditionalFormatting>
  <conditionalFormatting sqref="R138">
    <cfRule type="containsErrors" dxfId="648" priority="645">
      <formula>ISERROR(R138)</formula>
    </cfRule>
  </conditionalFormatting>
  <conditionalFormatting sqref="R55 R57:R58">
    <cfRule type="containsErrors" dxfId="647" priority="640">
      <formula>ISERROR(R55)</formula>
    </cfRule>
  </conditionalFormatting>
  <conditionalFormatting sqref="R120">
    <cfRule type="containsErrors" dxfId="646" priority="647">
      <formula>ISERROR(R120)</formula>
    </cfRule>
  </conditionalFormatting>
  <conditionalFormatting sqref="R56">
    <cfRule type="containsErrors" dxfId="645" priority="639">
      <formula>ISERROR(R56)</formula>
    </cfRule>
  </conditionalFormatting>
  <conditionalFormatting sqref="R22 R24:R25">
    <cfRule type="containsErrors" dxfId="644" priority="638">
      <formula>ISERROR(R22)</formula>
    </cfRule>
  </conditionalFormatting>
  <conditionalFormatting sqref="R23">
    <cfRule type="containsErrors" dxfId="643" priority="636">
      <formula>ISERROR(R23)</formula>
    </cfRule>
  </conditionalFormatting>
  <conditionalFormatting sqref="R90">
    <cfRule type="containsErrors" dxfId="642" priority="624">
      <formula>ISERROR(R90)</formula>
    </cfRule>
  </conditionalFormatting>
  <conditionalFormatting sqref="R89 R91:R92">
    <cfRule type="containsErrors" dxfId="641" priority="626">
      <formula>ISERROR(R89)</formula>
    </cfRule>
  </conditionalFormatting>
  <conditionalFormatting sqref="R122">
    <cfRule type="containsErrors" dxfId="640" priority="621">
      <formula>ISERROR(R122)</formula>
    </cfRule>
  </conditionalFormatting>
  <conditionalFormatting sqref="R154">
    <cfRule type="containsErrors" dxfId="639" priority="618">
      <formula>ISERROR(R154)</formula>
    </cfRule>
  </conditionalFormatting>
  <conditionalFormatting sqref="R121 R123:R124">
    <cfRule type="containsErrors" dxfId="638" priority="623">
      <formula>ISERROR(R121)</formula>
    </cfRule>
  </conditionalFormatting>
  <conditionalFormatting sqref="R153 R155:R156">
    <cfRule type="containsErrors" dxfId="637" priority="620">
      <formula>ISERROR(R153)</formula>
    </cfRule>
  </conditionalFormatting>
  <conditionalFormatting sqref="R110">
    <cfRule type="containsErrors" dxfId="636" priority="614">
      <formula>ISERROR(R110)</formula>
    </cfRule>
  </conditionalFormatting>
  <conditionalFormatting sqref="E33 C33">
    <cfRule type="containsErrors" dxfId="635" priority="495">
      <formula>ISERROR(C33)</formula>
    </cfRule>
  </conditionalFormatting>
  <conditionalFormatting sqref="H33">
    <cfRule type="containsErrors" dxfId="634" priority="494">
      <formula>ISERROR(H33)</formula>
    </cfRule>
  </conditionalFormatting>
  <conditionalFormatting sqref="F33">
    <cfRule type="containsErrors" dxfId="633" priority="493">
      <formula>ISERROR(F33)</formula>
    </cfRule>
  </conditionalFormatting>
  <conditionalFormatting sqref="E67 C67">
    <cfRule type="containsErrors" dxfId="632" priority="489">
      <formula>ISERROR(C67)</formula>
    </cfRule>
  </conditionalFormatting>
  <conditionalFormatting sqref="H67">
    <cfRule type="containsErrors" dxfId="631" priority="488">
      <formula>ISERROR(H67)</formula>
    </cfRule>
  </conditionalFormatting>
  <conditionalFormatting sqref="F67">
    <cfRule type="containsErrors" dxfId="630" priority="487">
      <formula>ISERROR(F67)</formula>
    </cfRule>
  </conditionalFormatting>
  <conditionalFormatting sqref="E163 C163">
    <cfRule type="containsErrors" dxfId="629" priority="481">
      <formula>ISERROR(C163)</formula>
    </cfRule>
  </conditionalFormatting>
  <conditionalFormatting sqref="H163">
    <cfRule type="containsErrors" dxfId="628" priority="480">
      <formula>ISERROR(H163)</formula>
    </cfRule>
  </conditionalFormatting>
  <conditionalFormatting sqref="I7">
    <cfRule type="containsErrors" dxfId="627" priority="479">
      <formula>ISERROR(I7)</formula>
    </cfRule>
  </conditionalFormatting>
  <conditionalFormatting sqref="I29">
    <cfRule type="containsErrors" dxfId="626" priority="446">
      <formula>ISERROR(I29)</formula>
    </cfRule>
  </conditionalFormatting>
  <conditionalFormatting sqref="H21">
    <cfRule type="containsErrors" dxfId="625" priority="412">
      <formula>ISERROR(H21)</formula>
    </cfRule>
  </conditionalFormatting>
  <conditionalFormatting sqref="I21">
    <cfRule type="containsErrors" dxfId="624" priority="411">
      <formula>ISERROR(I21)</formula>
    </cfRule>
  </conditionalFormatting>
  <conditionalFormatting sqref="H40">
    <cfRule type="containsErrors" dxfId="623" priority="410">
      <formula>ISERROR(H40)</formula>
    </cfRule>
  </conditionalFormatting>
  <conditionalFormatting sqref="I40">
    <cfRule type="containsErrors" dxfId="622" priority="409">
      <formula>ISERROR(I40)</formula>
    </cfRule>
  </conditionalFormatting>
  <conditionalFormatting sqref="H54">
    <cfRule type="containsErrors" dxfId="621" priority="408">
      <formula>ISERROR(H54)</formula>
    </cfRule>
  </conditionalFormatting>
  <conditionalFormatting sqref="I54">
    <cfRule type="containsErrors" dxfId="620" priority="407">
      <formula>ISERROR(I54)</formula>
    </cfRule>
  </conditionalFormatting>
  <conditionalFormatting sqref="I106">
    <cfRule type="containsErrors" dxfId="619" priority="389">
      <formula>ISERROR(I106)</formula>
    </cfRule>
  </conditionalFormatting>
  <conditionalFormatting sqref="H120">
    <cfRule type="containsErrors" dxfId="618" priority="388">
      <formula>ISERROR(H120)</formula>
    </cfRule>
  </conditionalFormatting>
  <conditionalFormatting sqref="I120">
    <cfRule type="containsErrors" dxfId="617" priority="387">
      <formula>ISERROR(I120)</formula>
    </cfRule>
  </conditionalFormatting>
  <conditionalFormatting sqref="H74">
    <cfRule type="containsErrors" dxfId="616" priority="394">
      <formula>ISERROR(H74)</formula>
    </cfRule>
  </conditionalFormatting>
  <conditionalFormatting sqref="I74">
    <cfRule type="containsErrors" dxfId="615" priority="393">
      <formula>ISERROR(I74)</formula>
    </cfRule>
  </conditionalFormatting>
  <conditionalFormatting sqref="H88">
    <cfRule type="containsErrors" dxfId="614" priority="392">
      <formula>ISERROR(H88)</formula>
    </cfRule>
  </conditionalFormatting>
  <conditionalFormatting sqref="I88">
    <cfRule type="containsErrors" dxfId="613" priority="391">
      <formula>ISERROR(I88)</formula>
    </cfRule>
  </conditionalFormatting>
  <conditionalFormatting sqref="H106">
    <cfRule type="containsErrors" dxfId="612" priority="390">
      <formula>ISERROR(H106)</formula>
    </cfRule>
  </conditionalFormatting>
  <conditionalFormatting sqref="I62">
    <cfRule type="containsErrors" dxfId="611" priority="381">
      <formula>ISERROR(I62)</formula>
    </cfRule>
  </conditionalFormatting>
  <conditionalFormatting sqref="H128">
    <cfRule type="containsErrors" dxfId="610" priority="372">
      <formula>ISERROR(H128)</formula>
    </cfRule>
  </conditionalFormatting>
  <conditionalFormatting sqref="I128">
    <cfRule type="containsErrors" dxfId="609" priority="371">
      <formula>ISERROR(I128)</formula>
    </cfRule>
  </conditionalFormatting>
  <conditionalFormatting sqref="H138">
    <cfRule type="containsErrors" dxfId="608" priority="386">
      <formula>ISERROR(H138)</formula>
    </cfRule>
  </conditionalFormatting>
  <conditionalFormatting sqref="H160">
    <cfRule type="containsErrors" dxfId="607" priority="370">
      <formula>ISERROR(H160)</formula>
    </cfRule>
  </conditionalFormatting>
  <conditionalFormatting sqref="I138">
    <cfRule type="containsErrors" dxfId="606" priority="385">
      <formula>ISERROR(I138)</formula>
    </cfRule>
  </conditionalFormatting>
  <conditionalFormatting sqref="H152">
    <cfRule type="containsErrors" dxfId="605" priority="384">
      <formula>ISERROR(H152)</formula>
    </cfRule>
  </conditionalFormatting>
  <conditionalFormatting sqref="I152">
    <cfRule type="containsErrors" dxfId="604" priority="383">
      <formula>ISERROR(I152)</formula>
    </cfRule>
  </conditionalFormatting>
  <conditionalFormatting sqref="H62">
    <cfRule type="containsErrors" dxfId="603" priority="382">
      <formula>ISERROR(H62)</formula>
    </cfRule>
  </conditionalFormatting>
  <conditionalFormatting sqref="I96">
    <cfRule type="containsErrors" dxfId="602" priority="373">
      <formula>ISERROR(I96)</formula>
    </cfRule>
  </conditionalFormatting>
  <conditionalFormatting sqref="I160">
    <cfRule type="containsErrors" dxfId="601" priority="369">
      <formula>ISERROR(I160)</formula>
    </cfRule>
  </conditionalFormatting>
  <conditionalFormatting sqref="J7">
    <cfRule type="containsErrors" dxfId="600" priority="368">
      <formula>ISERROR(J7)</formula>
    </cfRule>
  </conditionalFormatting>
  <conditionalFormatting sqref="J29">
    <cfRule type="containsErrors" dxfId="599" priority="367">
      <formula>ISERROR(J29)</formula>
    </cfRule>
  </conditionalFormatting>
  <conditionalFormatting sqref="H96">
    <cfRule type="containsErrors" dxfId="598" priority="374">
      <formula>ISERROR(H96)</formula>
    </cfRule>
  </conditionalFormatting>
  <conditionalFormatting sqref="J40">
    <cfRule type="containsErrors" dxfId="597" priority="358">
      <formula>ISERROR(J40)</formula>
    </cfRule>
  </conditionalFormatting>
  <conditionalFormatting sqref="J120">
    <cfRule type="containsErrors" dxfId="596" priority="347">
      <formula>ISERROR(J120)</formula>
    </cfRule>
  </conditionalFormatting>
  <conditionalFormatting sqref="J138">
    <cfRule type="containsErrors" dxfId="595" priority="346">
      <formula>ISERROR(J138)</formula>
    </cfRule>
  </conditionalFormatting>
  <conditionalFormatting sqref="J152">
    <cfRule type="containsErrors" dxfId="594" priority="345">
      <formula>ISERROR(J152)</formula>
    </cfRule>
  </conditionalFormatting>
  <conditionalFormatting sqref="J62">
    <cfRule type="containsErrors" dxfId="593" priority="344">
      <formula>ISERROR(J62)</formula>
    </cfRule>
  </conditionalFormatting>
  <conditionalFormatting sqref="J21">
    <cfRule type="containsErrors" dxfId="592" priority="359">
      <formula>ISERROR(J21)</formula>
    </cfRule>
  </conditionalFormatting>
  <conditionalFormatting sqref="J54">
    <cfRule type="containsErrors" dxfId="591" priority="357">
      <formula>ISERROR(J54)</formula>
    </cfRule>
  </conditionalFormatting>
  <conditionalFormatting sqref="J106">
    <cfRule type="containsErrors" dxfId="590" priority="348">
      <formula>ISERROR(J106)</formula>
    </cfRule>
  </conditionalFormatting>
  <conditionalFormatting sqref="J74">
    <cfRule type="containsErrors" dxfId="589" priority="350">
      <formula>ISERROR(J74)</formula>
    </cfRule>
  </conditionalFormatting>
  <conditionalFormatting sqref="J88">
    <cfRule type="containsErrors" dxfId="588" priority="349">
      <formula>ISERROR(J88)</formula>
    </cfRule>
  </conditionalFormatting>
  <conditionalFormatting sqref="J128">
    <cfRule type="containsErrors" dxfId="587" priority="339">
      <formula>ISERROR(J128)</formula>
    </cfRule>
  </conditionalFormatting>
  <conditionalFormatting sqref="J160">
    <cfRule type="containsErrors" dxfId="586" priority="338">
      <formula>ISERROR(J160)</formula>
    </cfRule>
  </conditionalFormatting>
  <conditionalFormatting sqref="J96">
    <cfRule type="containsErrors" dxfId="585" priority="340">
      <formula>ISERROR(J96)</formula>
    </cfRule>
  </conditionalFormatting>
  <conditionalFormatting sqref="S17:S18">
    <cfRule type="containsErrors" dxfId="584" priority="309">
      <formula>ISERROR(S17)</formula>
    </cfRule>
  </conditionalFormatting>
  <conditionalFormatting sqref="F17:F18">
    <cfRule type="containsErrors" dxfId="583" priority="308">
      <formula>ISERROR(F17)</formula>
    </cfRule>
  </conditionalFormatting>
  <conditionalFormatting sqref="J8:J16">
    <cfRule type="containsErrors" dxfId="582" priority="314">
      <formula>ISERROR(J8)</formula>
    </cfRule>
  </conditionalFormatting>
  <conditionalFormatting sqref="E17:E18 C17:C18">
    <cfRule type="containsErrors" dxfId="581" priority="312">
      <formula>ISERROR(C17)</formula>
    </cfRule>
  </conditionalFormatting>
  <conditionalFormatting sqref="H17:H18">
    <cfRule type="containsErrors" dxfId="580" priority="311">
      <formula>ISERROR(H17)</formula>
    </cfRule>
  </conditionalFormatting>
  <conditionalFormatting sqref="R17:R18">
    <cfRule type="containsErrors" dxfId="579" priority="307">
      <formula>ISERROR(R17)</formula>
    </cfRule>
  </conditionalFormatting>
  <conditionalFormatting sqref="J17:J18">
    <cfRule type="containsErrors" dxfId="578" priority="305">
      <formula>ISERROR(J17)</formula>
    </cfRule>
  </conditionalFormatting>
  <conditionalFormatting sqref="E50:E51 C50:C51">
    <cfRule type="containsErrors" dxfId="577" priority="303">
      <formula>ISERROR(C50)</formula>
    </cfRule>
  </conditionalFormatting>
  <conditionalFormatting sqref="H50:H51">
    <cfRule type="containsErrors" dxfId="576" priority="302">
      <formula>ISERROR(H50)</formula>
    </cfRule>
  </conditionalFormatting>
  <conditionalFormatting sqref="S50:S51">
    <cfRule type="containsErrors" dxfId="575" priority="300">
      <formula>ISERROR(S50)</formula>
    </cfRule>
  </conditionalFormatting>
  <conditionalFormatting sqref="F50:F51">
    <cfRule type="containsErrors" dxfId="574" priority="299">
      <formula>ISERROR(F50)</formula>
    </cfRule>
  </conditionalFormatting>
  <conditionalFormatting sqref="R50:R51">
    <cfRule type="containsErrors" dxfId="573" priority="298">
      <formula>ISERROR(R50)</formula>
    </cfRule>
  </conditionalFormatting>
  <conditionalFormatting sqref="E84:E85 C84:C85">
    <cfRule type="containsErrors" dxfId="572" priority="295">
      <formula>ISERROR(C84)</formula>
    </cfRule>
  </conditionalFormatting>
  <conditionalFormatting sqref="H84:H85">
    <cfRule type="containsErrors" dxfId="571" priority="294">
      <formula>ISERROR(H84)</formula>
    </cfRule>
  </conditionalFormatting>
  <conditionalFormatting sqref="S84:S85">
    <cfRule type="containsErrors" dxfId="570" priority="292">
      <formula>ISERROR(S84)</formula>
    </cfRule>
  </conditionalFormatting>
  <conditionalFormatting sqref="F84:F85">
    <cfRule type="containsErrors" dxfId="569" priority="291">
      <formula>ISERROR(F84)</formula>
    </cfRule>
  </conditionalFormatting>
  <conditionalFormatting sqref="R84:R85">
    <cfRule type="containsErrors" dxfId="568" priority="290">
      <formula>ISERROR(R84)</formula>
    </cfRule>
  </conditionalFormatting>
  <conditionalFormatting sqref="C116:C117 E116:E117">
    <cfRule type="containsErrors" dxfId="567" priority="287">
      <formula>ISERROR(C116)</formula>
    </cfRule>
  </conditionalFormatting>
  <conditionalFormatting sqref="H116:H117">
    <cfRule type="containsErrors" dxfId="566" priority="286">
      <formula>ISERROR(H116)</formula>
    </cfRule>
  </conditionalFormatting>
  <conditionalFormatting sqref="S116:S117">
    <cfRule type="containsErrors" dxfId="565" priority="284">
      <formula>ISERROR(S116)</formula>
    </cfRule>
  </conditionalFormatting>
  <conditionalFormatting sqref="F116:F117">
    <cfRule type="containsErrors" dxfId="564" priority="283">
      <formula>ISERROR(F116)</formula>
    </cfRule>
  </conditionalFormatting>
  <conditionalFormatting sqref="R116:R117">
    <cfRule type="containsErrors" dxfId="563" priority="282">
      <formula>ISERROR(R116)</formula>
    </cfRule>
  </conditionalFormatting>
  <conditionalFormatting sqref="E148:E149 C148:C149">
    <cfRule type="containsErrors" dxfId="562" priority="279">
      <formula>ISERROR(C148)</formula>
    </cfRule>
  </conditionalFormatting>
  <conditionalFormatting sqref="H148:H149">
    <cfRule type="containsErrors" dxfId="561" priority="278">
      <formula>ISERROR(H148)</formula>
    </cfRule>
  </conditionalFormatting>
  <conditionalFormatting sqref="S148:S149">
    <cfRule type="containsErrors" dxfId="560" priority="276">
      <formula>ISERROR(S148)</formula>
    </cfRule>
  </conditionalFormatting>
  <conditionalFormatting sqref="F148:F149">
    <cfRule type="containsErrors" dxfId="559" priority="275">
      <formula>ISERROR(F148)</formula>
    </cfRule>
  </conditionalFormatting>
  <conditionalFormatting sqref="R148:R149">
    <cfRule type="containsErrors" dxfId="558" priority="274">
      <formula>ISERROR(R148)</formula>
    </cfRule>
  </conditionalFormatting>
  <conditionalFormatting sqref="K21">
    <cfRule type="containsErrors" dxfId="557" priority="270">
      <formula>ISERROR(K21)</formula>
    </cfRule>
  </conditionalFormatting>
  <conditionalFormatting sqref="K29">
    <cfRule type="containsErrors" dxfId="556" priority="271">
      <formula>ISERROR(K29)</formula>
    </cfRule>
  </conditionalFormatting>
  <conditionalFormatting sqref="K7">
    <cfRule type="containsErrors" dxfId="555" priority="272">
      <formula>ISERROR(K7)</formula>
    </cfRule>
  </conditionalFormatting>
  <conditionalFormatting sqref="K30:K32">
    <cfRule type="containsErrors" dxfId="554" priority="268">
      <formula>ISERROR(K30)</formula>
    </cfRule>
  </conditionalFormatting>
  <conditionalFormatting sqref="K41:K49">
    <cfRule type="containsErrors" dxfId="553" priority="266">
      <formula>ISERROR(K41)</formula>
    </cfRule>
  </conditionalFormatting>
  <conditionalFormatting sqref="K63:K66">
    <cfRule type="containsErrors" dxfId="552" priority="263">
      <formula>ISERROR(K63)</formula>
    </cfRule>
  </conditionalFormatting>
  <conditionalFormatting sqref="K96">
    <cfRule type="containsErrors" dxfId="551" priority="260">
      <formula>ISERROR(K96)</formula>
    </cfRule>
  </conditionalFormatting>
  <conditionalFormatting sqref="K106">
    <cfRule type="containsErrors" dxfId="550" priority="257">
      <formula>ISERROR(K106)</formula>
    </cfRule>
  </conditionalFormatting>
  <conditionalFormatting sqref="K75:K83">
    <cfRule type="containsErrors" dxfId="549" priority="261">
      <formula>ISERROR(K75)</formula>
    </cfRule>
  </conditionalFormatting>
  <conditionalFormatting sqref="K40">
    <cfRule type="containsErrors" dxfId="548" priority="267">
      <formula>ISERROR(K40)</formula>
    </cfRule>
  </conditionalFormatting>
  <conditionalFormatting sqref="K62">
    <cfRule type="containsErrors" dxfId="547" priority="265">
      <formula>ISERROR(K62)</formula>
    </cfRule>
  </conditionalFormatting>
  <conditionalFormatting sqref="K152">
    <cfRule type="containsErrors" dxfId="546" priority="249">
      <formula>ISERROR(K152)</formula>
    </cfRule>
  </conditionalFormatting>
  <conditionalFormatting sqref="K107:K109 K111:K115">
    <cfRule type="containsErrors" dxfId="545" priority="256">
      <formula>ISERROR(K107)</formula>
    </cfRule>
  </conditionalFormatting>
  <conditionalFormatting sqref="K88">
    <cfRule type="containsErrors" dxfId="544" priority="259">
      <formula>ISERROR(K88)</formula>
    </cfRule>
  </conditionalFormatting>
  <conditionalFormatting sqref="K129:K131">
    <cfRule type="containsErrors" dxfId="543" priority="253">
      <formula>ISERROR(K129)</formula>
    </cfRule>
  </conditionalFormatting>
  <conditionalFormatting sqref="K161:K163">
    <cfRule type="containsErrors" dxfId="542" priority="248">
      <formula>ISERROR(K161)</formula>
    </cfRule>
  </conditionalFormatting>
  <conditionalFormatting sqref="K128">
    <cfRule type="containsErrors" dxfId="541" priority="255">
      <formula>ISERROR(K128)</formula>
    </cfRule>
  </conditionalFormatting>
  <conditionalFormatting sqref="K74">
    <cfRule type="containsErrors" dxfId="540" priority="262">
      <formula>ISERROR(K74)</formula>
    </cfRule>
  </conditionalFormatting>
  <conditionalFormatting sqref="K139:K147">
    <cfRule type="containsErrors" dxfId="539" priority="251">
      <formula>ISERROR(K139)</formula>
    </cfRule>
  </conditionalFormatting>
  <conditionalFormatting sqref="K97:K99">
    <cfRule type="containsErrors" dxfId="538" priority="258">
      <formula>ISERROR(K97)</formula>
    </cfRule>
  </conditionalFormatting>
  <conditionalFormatting sqref="K138">
    <cfRule type="containsErrors" dxfId="537" priority="252">
      <formula>ISERROR(K138)</formula>
    </cfRule>
  </conditionalFormatting>
  <conditionalFormatting sqref="K55 K57:K58">
    <cfRule type="containsErrors" dxfId="536" priority="247">
      <formula>ISERROR(K55)</formula>
    </cfRule>
  </conditionalFormatting>
  <conditionalFormatting sqref="K120">
    <cfRule type="containsErrors" dxfId="535" priority="254">
      <formula>ISERROR(K120)</formula>
    </cfRule>
  </conditionalFormatting>
  <conditionalFormatting sqref="K160">
    <cfRule type="containsErrors" dxfId="534" priority="250">
      <formula>ISERROR(K160)</formula>
    </cfRule>
  </conditionalFormatting>
  <conditionalFormatting sqref="K26">
    <cfRule type="containsErrors" dxfId="533" priority="244">
      <formula>ISERROR(K26)</formula>
    </cfRule>
  </conditionalFormatting>
  <conditionalFormatting sqref="K56">
    <cfRule type="containsErrors" dxfId="532" priority="246">
      <formula>ISERROR(K56)</formula>
    </cfRule>
  </conditionalFormatting>
  <conditionalFormatting sqref="K93">
    <cfRule type="containsErrors" dxfId="531" priority="241">
      <formula>ISERROR(K93)</formula>
    </cfRule>
  </conditionalFormatting>
  <conditionalFormatting sqref="K22 K24:K25">
    <cfRule type="containsErrors" dxfId="530" priority="245">
      <formula>ISERROR(K22)</formula>
    </cfRule>
  </conditionalFormatting>
  <conditionalFormatting sqref="K157">
    <cfRule type="containsErrors" dxfId="529" priority="235">
      <formula>ISERROR(K157)</formula>
    </cfRule>
  </conditionalFormatting>
  <conditionalFormatting sqref="K23">
    <cfRule type="containsErrors" dxfId="528" priority="243">
      <formula>ISERROR(K23)</formula>
    </cfRule>
  </conditionalFormatting>
  <conditionalFormatting sqref="K90">
    <cfRule type="containsErrors" dxfId="527" priority="240">
      <formula>ISERROR(K90)</formula>
    </cfRule>
  </conditionalFormatting>
  <conditionalFormatting sqref="K8:K16">
    <cfRule type="containsErrors" dxfId="526" priority="269">
      <formula>ISERROR(K8)</formula>
    </cfRule>
  </conditionalFormatting>
  <conditionalFormatting sqref="K54">
    <cfRule type="containsErrors" dxfId="525" priority="264">
      <formula>ISERROR(K54)</formula>
    </cfRule>
  </conditionalFormatting>
  <conditionalFormatting sqref="K89 K91:K92">
    <cfRule type="containsErrors" dxfId="524" priority="242">
      <formula>ISERROR(K89)</formula>
    </cfRule>
  </conditionalFormatting>
  <conditionalFormatting sqref="K125">
    <cfRule type="containsErrors" dxfId="523" priority="238">
      <formula>ISERROR(K125)</formula>
    </cfRule>
  </conditionalFormatting>
  <conditionalFormatting sqref="K122">
    <cfRule type="containsErrors" dxfId="522" priority="237">
      <formula>ISERROR(K122)</formula>
    </cfRule>
  </conditionalFormatting>
  <conditionalFormatting sqref="K154">
    <cfRule type="containsErrors" dxfId="521" priority="234">
      <formula>ISERROR(K154)</formula>
    </cfRule>
  </conditionalFormatting>
  <conditionalFormatting sqref="K121 K123:K124">
    <cfRule type="containsErrors" dxfId="520" priority="239">
      <formula>ISERROR(K121)</formula>
    </cfRule>
  </conditionalFormatting>
  <conditionalFormatting sqref="K153 K155:K156">
    <cfRule type="containsErrors" dxfId="519" priority="236">
      <formula>ISERROR(K153)</formula>
    </cfRule>
  </conditionalFormatting>
  <conditionalFormatting sqref="K59">
    <cfRule type="containsErrors" dxfId="518" priority="233">
      <formula>ISERROR(K59)</formula>
    </cfRule>
  </conditionalFormatting>
  <conditionalFormatting sqref="K110">
    <cfRule type="containsErrors" dxfId="517" priority="232">
      <formula>ISERROR(K110)</formula>
    </cfRule>
  </conditionalFormatting>
  <conditionalFormatting sqref="K33">
    <cfRule type="containsErrors" dxfId="516" priority="231">
      <formula>ISERROR(K33)</formula>
    </cfRule>
  </conditionalFormatting>
  <conditionalFormatting sqref="K67">
    <cfRule type="containsErrors" dxfId="515" priority="230">
      <formula>ISERROR(K67)</formula>
    </cfRule>
  </conditionalFormatting>
  <conditionalFormatting sqref="K17:K18">
    <cfRule type="containsErrors" dxfId="514" priority="229">
      <formula>ISERROR(K17)</formula>
    </cfRule>
  </conditionalFormatting>
  <conditionalFormatting sqref="K50:K51">
    <cfRule type="containsErrors" dxfId="513" priority="228">
      <formula>ISERROR(K50)</formula>
    </cfRule>
  </conditionalFormatting>
  <conditionalFormatting sqref="K84:K85">
    <cfRule type="containsErrors" dxfId="512" priority="227">
      <formula>ISERROR(K84)</formula>
    </cfRule>
  </conditionalFormatting>
  <conditionalFormatting sqref="K116:K117">
    <cfRule type="containsErrors" dxfId="511" priority="226">
      <formula>ISERROR(K116)</formula>
    </cfRule>
  </conditionalFormatting>
  <conditionalFormatting sqref="K148:K149">
    <cfRule type="containsErrors" dxfId="510" priority="225">
      <formula>ISERROR(K148)</formula>
    </cfRule>
  </conditionalFormatting>
  <conditionalFormatting sqref="M34:M35 M68:M69 M100:M101 M132:M133 M164:M165">
    <cfRule type="containsErrors" dxfId="509" priority="163">
      <formula>ISERROR(M34)</formula>
    </cfRule>
  </conditionalFormatting>
  <conditionalFormatting sqref="M8:M16">
    <cfRule type="containsErrors" dxfId="508" priority="161">
      <formula>ISERROR(M8)</formula>
    </cfRule>
  </conditionalFormatting>
  <conditionalFormatting sqref="M17:M18">
    <cfRule type="containsErrors" dxfId="507" priority="160">
      <formula>ISERROR(M17)</formula>
    </cfRule>
  </conditionalFormatting>
  <conditionalFormatting sqref="M22 M24:M25">
    <cfRule type="containsErrors" dxfId="506" priority="159">
      <formula>ISERROR(M22)</formula>
    </cfRule>
  </conditionalFormatting>
  <conditionalFormatting sqref="M26">
    <cfRule type="containsErrors" dxfId="505" priority="158">
      <formula>ISERROR(M26)</formula>
    </cfRule>
  </conditionalFormatting>
  <conditionalFormatting sqref="M23">
    <cfRule type="containsErrors" dxfId="504" priority="157">
      <formula>ISERROR(M23)</formula>
    </cfRule>
  </conditionalFormatting>
  <conditionalFormatting sqref="M30:M32">
    <cfRule type="containsErrors" dxfId="503" priority="155">
      <formula>ISERROR(M30)</formula>
    </cfRule>
  </conditionalFormatting>
  <conditionalFormatting sqref="M33">
    <cfRule type="containsErrors" dxfId="502" priority="153">
      <formula>ISERROR(M33)</formula>
    </cfRule>
  </conditionalFormatting>
  <conditionalFormatting sqref="M41:M49">
    <cfRule type="containsErrors" dxfId="501" priority="152">
      <formula>ISERROR(M41)</formula>
    </cfRule>
  </conditionalFormatting>
  <conditionalFormatting sqref="M50:M51">
    <cfRule type="containsErrors" dxfId="500" priority="150">
      <formula>ISERROR(M50)</formula>
    </cfRule>
  </conditionalFormatting>
  <conditionalFormatting sqref="M55 M57:M58">
    <cfRule type="containsErrors" dxfId="499" priority="149">
      <formula>ISERROR(M55)</formula>
    </cfRule>
  </conditionalFormatting>
  <conditionalFormatting sqref="M59">
    <cfRule type="containsErrors" dxfId="498" priority="148">
      <formula>ISERROR(M59)</formula>
    </cfRule>
  </conditionalFormatting>
  <conditionalFormatting sqref="M56">
    <cfRule type="containsErrors" dxfId="497" priority="147">
      <formula>ISERROR(M56)</formula>
    </cfRule>
  </conditionalFormatting>
  <conditionalFormatting sqref="M63:M66">
    <cfRule type="containsErrors" dxfId="496" priority="145">
      <formula>ISERROR(M63)</formula>
    </cfRule>
  </conditionalFormatting>
  <conditionalFormatting sqref="M67">
    <cfRule type="containsErrors" dxfId="495" priority="144">
      <formula>ISERROR(M67)</formula>
    </cfRule>
  </conditionalFormatting>
  <conditionalFormatting sqref="M75:M83">
    <cfRule type="containsErrors" dxfId="494" priority="142">
      <formula>ISERROR(M75)</formula>
    </cfRule>
  </conditionalFormatting>
  <conditionalFormatting sqref="M84:M85">
    <cfRule type="containsErrors" dxfId="493" priority="140">
      <formula>ISERROR(M84)</formula>
    </cfRule>
  </conditionalFormatting>
  <conditionalFormatting sqref="M93">
    <cfRule type="containsErrors" dxfId="492" priority="138">
      <formula>ISERROR(M93)</formula>
    </cfRule>
  </conditionalFormatting>
  <conditionalFormatting sqref="M90">
    <cfRule type="containsErrors" dxfId="491" priority="137">
      <formula>ISERROR(M90)</formula>
    </cfRule>
  </conditionalFormatting>
  <conditionalFormatting sqref="M89 M91:M92">
    <cfRule type="containsErrors" dxfId="490" priority="139">
      <formula>ISERROR(M89)</formula>
    </cfRule>
  </conditionalFormatting>
  <conditionalFormatting sqref="M97:M99">
    <cfRule type="containsErrors" dxfId="489" priority="135">
      <formula>ISERROR(M97)</formula>
    </cfRule>
  </conditionalFormatting>
  <conditionalFormatting sqref="M107:M115">
    <cfRule type="containsErrors" dxfId="488" priority="133">
      <formula>ISERROR(M107)</formula>
    </cfRule>
  </conditionalFormatting>
  <conditionalFormatting sqref="M116:M117">
    <cfRule type="containsErrors" dxfId="487" priority="131">
      <formula>ISERROR(M116)</formula>
    </cfRule>
  </conditionalFormatting>
  <conditionalFormatting sqref="M121 M123:M124">
    <cfRule type="containsErrors" dxfId="486" priority="130">
      <formula>ISERROR(M121)</formula>
    </cfRule>
  </conditionalFormatting>
  <conditionalFormatting sqref="M125">
    <cfRule type="containsErrors" dxfId="485" priority="129">
      <formula>ISERROR(M125)</formula>
    </cfRule>
  </conditionalFormatting>
  <conditionalFormatting sqref="M122">
    <cfRule type="containsErrors" dxfId="484" priority="128">
      <formula>ISERROR(M122)</formula>
    </cfRule>
  </conditionalFormatting>
  <conditionalFormatting sqref="M129:M131">
    <cfRule type="containsErrors" dxfId="483" priority="126">
      <formula>ISERROR(M129)</formula>
    </cfRule>
  </conditionalFormatting>
  <conditionalFormatting sqref="M139:M147">
    <cfRule type="containsErrors" dxfId="482" priority="124">
      <formula>ISERROR(M139)</formula>
    </cfRule>
  </conditionalFormatting>
  <conditionalFormatting sqref="M148:M149">
    <cfRule type="containsErrors" dxfId="481" priority="122">
      <formula>ISERROR(M148)</formula>
    </cfRule>
  </conditionalFormatting>
  <conditionalFormatting sqref="M157">
    <cfRule type="containsErrors" dxfId="480" priority="120">
      <formula>ISERROR(M157)</formula>
    </cfRule>
  </conditionalFormatting>
  <conditionalFormatting sqref="M154">
    <cfRule type="containsErrors" dxfId="479" priority="119">
      <formula>ISERROR(M154)</formula>
    </cfRule>
  </conditionalFormatting>
  <conditionalFormatting sqref="M153 M155:M156">
    <cfRule type="containsErrors" dxfId="478" priority="121">
      <formula>ISERROR(M153)</formula>
    </cfRule>
  </conditionalFormatting>
  <conditionalFormatting sqref="M161:M162">
    <cfRule type="containsErrors" dxfId="477" priority="117">
      <formula>ISERROR(M161)</formula>
    </cfRule>
  </conditionalFormatting>
  <conditionalFormatting sqref="M163">
    <cfRule type="containsErrors" dxfId="476" priority="116">
      <formula>ISERROR(M163)</formula>
    </cfRule>
  </conditionalFormatting>
  <conditionalFormatting sqref="M7">
    <cfRule type="containsErrors" dxfId="475" priority="114">
      <formula>ISERROR(M7)</formula>
    </cfRule>
  </conditionalFormatting>
  <conditionalFormatting sqref="M21">
    <cfRule type="containsErrors" dxfId="474" priority="113">
      <formula>ISERROR(M21)</formula>
    </cfRule>
  </conditionalFormatting>
  <conditionalFormatting sqref="M40">
    <cfRule type="containsErrors" dxfId="473" priority="111">
      <formula>ISERROR(M40)</formula>
    </cfRule>
  </conditionalFormatting>
  <conditionalFormatting sqref="M54">
    <cfRule type="containsErrors" dxfId="472" priority="110">
      <formula>ISERROR(M54)</formula>
    </cfRule>
  </conditionalFormatting>
  <conditionalFormatting sqref="M74">
    <cfRule type="containsErrors" dxfId="471" priority="109">
      <formula>ISERROR(M74)</formula>
    </cfRule>
  </conditionalFormatting>
  <conditionalFormatting sqref="M88">
    <cfRule type="containsErrors" dxfId="470" priority="108">
      <formula>ISERROR(M88)</formula>
    </cfRule>
  </conditionalFormatting>
  <conditionalFormatting sqref="M106">
    <cfRule type="containsErrors" dxfId="469" priority="107">
      <formula>ISERROR(M106)</formula>
    </cfRule>
  </conditionalFormatting>
  <conditionalFormatting sqref="M120">
    <cfRule type="containsErrors" dxfId="468" priority="106">
      <formula>ISERROR(M120)</formula>
    </cfRule>
  </conditionalFormatting>
  <conditionalFormatting sqref="M138">
    <cfRule type="containsErrors" dxfId="467" priority="104">
      <formula>ISERROR(M138)</formula>
    </cfRule>
  </conditionalFormatting>
  <conditionalFormatting sqref="M152">
    <cfRule type="containsErrors" dxfId="466" priority="103">
      <formula>ISERROR(M152)</formula>
    </cfRule>
  </conditionalFormatting>
  <conditionalFormatting sqref="M62">
    <cfRule type="containsErrors" dxfId="465" priority="100">
      <formula>ISERROR(M62)</formula>
    </cfRule>
  </conditionalFormatting>
  <conditionalFormatting sqref="M29">
    <cfRule type="containsErrors" dxfId="464" priority="99">
      <formula>ISERROR(M29)</formula>
    </cfRule>
  </conditionalFormatting>
  <conditionalFormatting sqref="M96">
    <cfRule type="containsErrors" dxfId="463" priority="98">
      <formula>ISERROR(M96)</formula>
    </cfRule>
  </conditionalFormatting>
  <conditionalFormatting sqref="M128">
    <cfRule type="containsErrors" dxfId="462" priority="97">
      <formula>ISERROR(M128)</formula>
    </cfRule>
  </conditionalFormatting>
  <conditionalFormatting sqref="M160">
    <cfRule type="containsErrors" dxfId="461" priority="96">
      <formula>ISERROR(M160)</formula>
    </cfRule>
  </conditionalFormatting>
  <conditionalFormatting sqref="P8:P16">
    <cfRule type="containsErrors" dxfId="460" priority="94">
      <formula>ISERROR(P8)</formula>
    </cfRule>
  </conditionalFormatting>
  <conditionalFormatting sqref="P17:P18">
    <cfRule type="containsErrors" dxfId="459" priority="93">
      <formula>ISERROR(P17)</formula>
    </cfRule>
  </conditionalFormatting>
  <conditionalFormatting sqref="P22 P24:P25">
    <cfRule type="containsErrors" dxfId="458" priority="92">
      <formula>ISERROR(P22)</formula>
    </cfRule>
  </conditionalFormatting>
  <conditionalFormatting sqref="P23">
    <cfRule type="containsErrors" dxfId="457" priority="90">
      <formula>ISERROR(P23)</formula>
    </cfRule>
  </conditionalFormatting>
  <conditionalFormatting sqref="P41:P49">
    <cfRule type="containsErrors" dxfId="456" priority="87">
      <formula>ISERROR(P41)</formula>
    </cfRule>
  </conditionalFormatting>
  <conditionalFormatting sqref="P50:P51">
    <cfRule type="containsErrors" dxfId="455" priority="86">
      <formula>ISERROR(P50)</formula>
    </cfRule>
  </conditionalFormatting>
  <conditionalFormatting sqref="P55 P57:P58">
    <cfRule type="containsErrors" dxfId="454" priority="85">
      <formula>ISERROR(P55)</formula>
    </cfRule>
  </conditionalFormatting>
  <conditionalFormatting sqref="P56">
    <cfRule type="containsErrors" dxfId="453" priority="83">
      <formula>ISERROR(P56)</formula>
    </cfRule>
  </conditionalFormatting>
  <conditionalFormatting sqref="P75:P83">
    <cfRule type="containsErrors" dxfId="452" priority="80">
      <formula>ISERROR(P75)</formula>
    </cfRule>
  </conditionalFormatting>
  <conditionalFormatting sqref="P84:P85">
    <cfRule type="containsErrors" dxfId="451" priority="79">
      <formula>ISERROR(P84)</formula>
    </cfRule>
  </conditionalFormatting>
  <conditionalFormatting sqref="P90">
    <cfRule type="containsErrors" dxfId="450" priority="76">
      <formula>ISERROR(P90)</formula>
    </cfRule>
  </conditionalFormatting>
  <conditionalFormatting sqref="P89 P91:P92">
    <cfRule type="containsErrors" dxfId="449" priority="78">
      <formula>ISERROR(P89)</formula>
    </cfRule>
  </conditionalFormatting>
  <conditionalFormatting sqref="P107:P115">
    <cfRule type="containsErrors" dxfId="448" priority="74">
      <formula>ISERROR(P107)</formula>
    </cfRule>
  </conditionalFormatting>
  <conditionalFormatting sqref="P116:P117">
    <cfRule type="containsErrors" dxfId="447" priority="73">
      <formula>ISERROR(P116)</formula>
    </cfRule>
  </conditionalFormatting>
  <conditionalFormatting sqref="P121 P123:P124">
    <cfRule type="containsErrors" dxfId="446" priority="72">
      <formula>ISERROR(P121)</formula>
    </cfRule>
  </conditionalFormatting>
  <conditionalFormatting sqref="P122">
    <cfRule type="containsErrors" dxfId="445" priority="70">
      <formula>ISERROR(P122)</formula>
    </cfRule>
  </conditionalFormatting>
  <conditionalFormatting sqref="P139:P147">
    <cfRule type="containsErrors" dxfId="444" priority="68">
      <formula>ISERROR(P139)</formula>
    </cfRule>
  </conditionalFormatting>
  <conditionalFormatting sqref="P148:P149">
    <cfRule type="containsErrors" dxfId="443" priority="67">
      <formula>ISERROR(P148)</formula>
    </cfRule>
  </conditionalFormatting>
  <conditionalFormatting sqref="P154">
    <cfRule type="containsErrors" dxfId="442" priority="64">
      <formula>ISERROR(P154)</formula>
    </cfRule>
  </conditionalFormatting>
  <conditionalFormatting sqref="P153 P155:P156">
    <cfRule type="containsErrors" dxfId="441" priority="66">
      <formula>ISERROR(P153)</formula>
    </cfRule>
  </conditionalFormatting>
  <conditionalFormatting sqref="N68:N69 N100:N101 N132:N133 N164:N165">
    <cfRule type="containsErrors" dxfId="440" priority="46">
      <formula>ISERROR(N68)</formula>
    </cfRule>
  </conditionalFormatting>
  <conditionalFormatting sqref="N21">
    <cfRule type="containsErrors" dxfId="439" priority="44">
      <formula>ISERROR(N21)</formula>
    </cfRule>
  </conditionalFormatting>
  <conditionalFormatting sqref="N40">
    <cfRule type="containsErrors" dxfId="438" priority="42">
      <formula>ISERROR(N40)</formula>
    </cfRule>
  </conditionalFormatting>
  <conditionalFormatting sqref="N7">
    <cfRule type="containsErrors" dxfId="437" priority="45">
      <formula>ISERROR(N7)</formula>
    </cfRule>
  </conditionalFormatting>
  <conditionalFormatting sqref="N8:N16">
    <cfRule type="containsErrors" dxfId="436" priority="43">
      <formula>ISERROR(N8)</formula>
    </cfRule>
  </conditionalFormatting>
  <conditionalFormatting sqref="N41:N49">
    <cfRule type="containsErrors" dxfId="435" priority="41">
      <formula>ISERROR(N41)</formula>
    </cfRule>
  </conditionalFormatting>
  <conditionalFormatting sqref="N62">
    <cfRule type="containsErrors" dxfId="434" priority="40">
      <formula>ISERROR(N62)</formula>
    </cfRule>
  </conditionalFormatting>
  <conditionalFormatting sqref="N54">
    <cfRule type="containsErrors" dxfId="433" priority="39">
      <formula>ISERROR(N54)</formula>
    </cfRule>
  </conditionalFormatting>
  <conditionalFormatting sqref="N63:N66">
    <cfRule type="containsErrors" dxfId="432" priority="38">
      <formula>ISERROR(N63)</formula>
    </cfRule>
  </conditionalFormatting>
  <conditionalFormatting sqref="N106">
    <cfRule type="containsErrors" dxfId="431" priority="32">
      <formula>ISERROR(N106)</formula>
    </cfRule>
  </conditionalFormatting>
  <conditionalFormatting sqref="N96">
    <cfRule type="containsErrors" dxfId="430" priority="35">
      <formula>ISERROR(N96)</formula>
    </cfRule>
  </conditionalFormatting>
  <conditionalFormatting sqref="N75:N83">
    <cfRule type="containsErrors" dxfId="429" priority="36">
      <formula>ISERROR(N75)</formula>
    </cfRule>
  </conditionalFormatting>
  <conditionalFormatting sqref="N97:N99">
    <cfRule type="containsErrors" dxfId="428" priority="33">
      <formula>ISERROR(N97)</formula>
    </cfRule>
  </conditionalFormatting>
  <conditionalFormatting sqref="N152">
    <cfRule type="containsErrors" dxfId="427" priority="24">
      <formula>ISERROR(N152)</formula>
    </cfRule>
  </conditionalFormatting>
  <conditionalFormatting sqref="N107:N109 N111:N115">
    <cfRule type="containsErrors" dxfId="426" priority="31">
      <formula>ISERROR(N107)</formula>
    </cfRule>
  </conditionalFormatting>
  <conditionalFormatting sqref="N88">
    <cfRule type="containsErrors" dxfId="425" priority="34">
      <formula>ISERROR(N88)</formula>
    </cfRule>
  </conditionalFormatting>
  <conditionalFormatting sqref="N129:N131">
    <cfRule type="containsErrors" dxfId="424" priority="28">
      <formula>ISERROR(N129)</formula>
    </cfRule>
  </conditionalFormatting>
  <conditionalFormatting sqref="N161:N163">
    <cfRule type="containsErrors" dxfId="423" priority="23">
      <formula>ISERROR(N161)</formula>
    </cfRule>
  </conditionalFormatting>
  <conditionalFormatting sqref="N128">
    <cfRule type="containsErrors" dxfId="422" priority="30">
      <formula>ISERROR(N128)</formula>
    </cfRule>
  </conditionalFormatting>
  <conditionalFormatting sqref="N74">
    <cfRule type="containsErrors" dxfId="421" priority="37">
      <formula>ISERROR(N74)</formula>
    </cfRule>
  </conditionalFormatting>
  <conditionalFormatting sqref="N139:N147">
    <cfRule type="containsErrors" dxfId="420" priority="26">
      <formula>ISERROR(N139)</formula>
    </cfRule>
  </conditionalFormatting>
  <conditionalFormatting sqref="N138">
    <cfRule type="containsErrors" dxfId="419" priority="27">
      <formula>ISERROR(N138)</formula>
    </cfRule>
  </conditionalFormatting>
  <conditionalFormatting sqref="N55 N57:N58">
    <cfRule type="containsErrors" dxfId="418" priority="22">
      <formula>ISERROR(N55)</formula>
    </cfRule>
  </conditionalFormatting>
  <conditionalFormatting sqref="N120">
    <cfRule type="containsErrors" dxfId="417" priority="29">
      <formula>ISERROR(N120)</formula>
    </cfRule>
  </conditionalFormatting>
  <conditionalFormatting sqref="N160">
    <cfRule type="containsErrors" dxfId="416" priority="25">
      <formula>ISERROR(N160)</formula>
    </cfRule>
  </conditionalFormatting>
  <conditionalFormatting sqref="N26">
    <cfRule type="containsErrors" dxfId="415" priority="19">
      <formula>ISERROR(N26)</formula>
    </cfRule>
  </conditionalFormatting>
  <conditionalFormatting sqref="N56">
    <cfRule type="containsErrors" dxfId="414" priority="21">
      <formula>ISERROR(N56)</formula>
    </cfRule>
  </conditionalFormatting>
  <conditionalFormatting sqref="N93">
    <cfRule type="containsErrors" dxfId="413" priority="16">
      <formula>ISERROR(N93)</formula>
    </cfRule>
  </conditionalFormatting>
  <conditionalFormatting sqref="N22 N24:N25">
    <cfRule type="containsErrors" dxfId="412" priority="20">
      <formula>ISERROR(N22)</formula>
    </cfRule>
  </conditionalFormatting>
  <conditionalFormatting sqref="N157">
    <cfRule type="containsErrors" dxfId="411" priority="10">
      <formula>ISERROR(N157)</formula>
    </cfRule>
  </conditionalFormatting>
  <conditionalFormatting sqref="N23">
    <cfRule type="containsErrors" dxfId="410" priority="18">
      <formula>ISERROR(N23)</formula>
    </cfRule>
  </conditionalFormatting>
  <conditionalFormatting sqref="N90">
    <cfRule type="containsErrors" dxfId="409" priority="15">
      <formula>ISERROR(N90)</formula>
    </cfRule>
  </conditionalFormatting>
  <conditionalFormatting sqref="N89 N91:N92">
    <cfRule type="containsErrors" dxfId="408" priority="17">
      <formula>ISERROR(N89)</formula>
    </cfRule>
  </conditionalFormatting>
  <conditionalFormatting sqref="N125">
    <cfRule type="containsErrors" dxfId="407" priority="13">
      <formula>ISERROR(N125)</formula>
    </cfRule>
  </conditionalFormatting>
  <conditionalFormatting sqref="N122">
    <cfRule type="containsErrors" dxfId="406" priority="12">
      <formula>ISERROR(N122)</formula>
    </cfRule>
  </conditionalFormatting>
  <conditionalFormatting sqref="N154">
    <cfRule type="containsErrors" dxfId="405" priority="9">
      <formula>ISERROR(N154)</formula>
    </cfRule>
  </conditionalFormatting>
  <conditionalFormatting sqref="N121 N123:N124">
    <cfRule type="containsErrors" dxfId="404" priority="14">
      <formula>ISERROR(N121)</formula>
    </cfRule>
  </conditionalFormatting>
  <conditionalFormatting sqref="N153 N155:N156">
    <cfRule type="containsErrors" dxfId="403" priority="11">
      <formula>ISERROR(N153)</formula>
    </cfRule>
  </conditionalFormatting>
  <conditionalFormatting sqref="N59">
    <cfRule type="containsErrors" dxfId="402" priority="8">
      <formula>ISERROR(N59)</formula>
    </cfRule>
  </conditionalFormatting>
  <conditionalFormatting sqref="N110">
    <cfRule type="containsErrors" dxfId="401" priority="7">
      <formula>ISERROR(N110)</formula>
    </cfRule>
  </conditionalFormatting>
  <conditionalFormatting sqref="N67">
    <cfRule type="containsErrors" dxfId="400" priority="6">
      <formula>ISERROR(N67)</formula>
    </cfRule>
  </conditionalFormatting>
  <conditionalFormatting sqref="N17:N18">
    <cfRule type="containsErrors" dxfId="399" priority="5">
      <formula>ISERROR(N17)</formula>
    </cfRule>
  </conditionalFormatting>
  <conditionalFormatting sqref="N50:N51">
    <cfRule type="containsErrors" dxfId="398" priority="4">
      <formula>ISERROR(N50)</formula>
    </cfRule>
  </conditionalFormatting>
  <conditionalFormatting sqref="N84:N85">
    <cfRule type="containsErrors" dxfId="397" priority="3">
      <formula>ISERROR(N84)</formula>
    </cfRule>
  </conditionalFormatting>
  <conditionalFormatting sqref="N116:N117">
    <cfRule type="containsErrors" dxfId="396" priority="2">
      <formula>ISERROR(N116)</formula>
    </cfRule>
  </conditionalFormatting>
  <conditionalFormatting sqref="N148:N149">
    <cfRule type="containsErrors" dxfId="395" priority="1">
      <formula>ISERROR(N148)</formula>
    </cfRule>
  </conditionalFormatting>
  <pageMargins left="0.19685039370078741" right="0.15748031496062992" top="0.19685039370078741" bottom="0.19685039370078741" header="0.11811023622047245" footer="0.11811023622047245"/>
  <pageSetup paperSize="9" scale="69" orientation="portrait" r:id="rId1"/>
  <headerFooter>
    <oddFooter>&amp;L&amp;"Segoe UI,Standard"&amp;8&amp;K00-049BAWAG Group AG&amp;R&amp;"Segoe UI,Standard"&amp;8&amp;K00-049&amp;D</oddFooter>
  </headerFooter>
  <rowBreaks count="2" manualBreakCount="2">
    <brk id="70" max="16383" man="1"/>
    <brk id="134" max="16383" man="1"/>
  </rowBreaks>
  <ignoredErrors>
    <ignoredError sqref="V6:V17 V36:V59 V70:V93 V102:V125 V134:V163 R168 S168:V168 V20 V26:V27 V23 B168:L168 B134:K136 B102:K104 B70:K72 B36:K38 B8:K19 B6:K7 B22:K27 B20:K21 B30:K31 B28:K29 B41:K52 B39:K40 B55:K60 B53:K54 B75:K86 B73:K74 B89:K94 B87:K88 B107:K118 B105:K106 B121:K126 B119:K120 B129:G130 B127:K128 B139:K148 B137:K138 B153:K158 B151:K152 B162:K162 B159:K160 B63:K64 B61:K62 B97:K98 B95:K96 V28:V33 V126:V131 V94:V99 V67 I129:K130 B161:G161 I161:K161 B163:G163 I163:K163 B33:K33 B67:K67 V166:V167 B166:K167 L67 L33 L163 L161 L129:L130 T67:U67 T94:U99 T126:U131 R158 R27 T28:U33 R20:R25 L97:L98 L63:L64 L162 L153:L158 L139:L150 L121:L126 L107:L118 L89:L94 L75:L86 L55:L60 L41:L52 L30:L31 L22:L27 L8:L19 L36:L38 L70:L72 L102:L104 L134:L136 L166:L167 S21:U22 S23:U23 S24:U25 S26:U27 S18:U19 S20:U20 S166:U167 R167 S134:U163 R134:R156 S102:U125 R102:R124 S70:U93 R70:R92 S36:U59 R36:R58 S6:U17 R6:R18 M19:R19 L6:Q7 L61:S62 L39:Q40 M59:R59 L95:S96 L73:Q74 M93:R93 L132:U133 L105:Q106 M125:R125 L164:U165 L137:Q138 L159:R160 M167:Q167 M166:R166 L21:Q21 L20:Q20 L28:S29 M26:R26 M24:Q25 M23:Q23 M134:Q136 M102:Q104 M70:Q72 M36:Q38 M8:Q18 M22:Q22 L34:U35 M30:S31 L53:Q54 M41:Q52 M60:S60 M55:Q58 L87:Q88 M75:Q86 M94:S94 M89:Q92 L119:Q120 M107:Q118 M126:S126 M121:Q124 L151:Q152 M139:Q150 M157:R157 M153:Q153 M163:R163 M162:R162 L68:U69 M63:S64 L100:U101 M97:S98 L32:S32 M27:Q27 M158:Q158 L127:S128 L99:S99 N65:S65 L131:S131 M129:S130 M161:R161 M33:S33 M67:S67 T60:U65 V60:V65 M155:Q156 M154:P154 B150:K150 B149:G149 I149:K14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zoomScaleNormal="100" workbookViewId="0">
      <pane ySplit="2" topLeftCell="A3" activePane="bottomLeft" state="frozen"/>
      <selection activeCell="A5" sqref="A5"/>
      <selection pane="bottomLeft" activeCell="I43" sqref="I43"/>
    </sheetView>
  </sheetViews>
  <sheetFormatPr baseColWidth="10" defaultRowHeight="16.5"/>
  <cols>
    <col min="1" max="1" width="23.7109375" style="4" customWidth="1"/>
    <col min="2" max="4" width="6.7109375" style="109" customWidth="1"/>
    <col min="5" max="5" width="6.7109375" style="189" customWidth="1"/>
    <col min="6" max="6" width="1.85546875" style="197" customWidth="1"/>
    <col min="7" max="10" width="6.7109375" style="189" customWidth="1"/>
    <col min="11" max="11" width="1.85546875" style="197" customWidth="1"/>
    <col min="12" max="13" width="6.7109375" style="197" customWidth="1"/>
    <col min="14" max="16384" width="11.42578125" style="4"/>
  </cols>
  <sheetData>
    <row r="1" spans="1:13">
      <c r="A1" s="199" t="s">
        <v>164</v>
      </c>
    </row>
    <row r="2" spans="1:13">
      <c r="A2" s="200" t="s">
        <v>14</v>
      </c>
    </row>
    <row r="3" spans="1:13" ht="11.25">
      <c r="A3" s="195"/>
      <c r="B3" s="118"/>
      <c r="C3" s="118"/>
      <c r="D3" s="118"/>
      <c r="E3" s="118"/>
      <c r="F3" s="135"/>
      <c r="G3" s="118"/>
      <c r="H3" s="118"/>
      <c r="I3" s="118"/>
      <c r="J3" s="118"/>
      <c r="K3" s="135"/>
      <c r="L3" s="118"/>
      <c r="M3" s="118"/>
    </row>
    <row r="4" spans="1:13" ht="14.25">
      <c r="A4" s="188" t="s">
        <v>148</v>
      </c>
      <c r="B4" s="226"/>
      <c r="C4" s="226"/>
      <c r="D4" s="226"/>
      <c r="E4" s="226"/>
      <c r="F4" s="226"/>
      <c r="G4" s="226"/>
      <c r="H4" s="226"/>
      <c r="I4" s="226"/>
      <c r="J4" s="226"/>
      <c r="K4" s="226"/>
      <c r="L4" s="226"/>
      <c r="M4" s="226"/>
    </row>
    <row r="5" spans="1:13" ht="6" customHeight="1" thickBot="1">
      <c r="B5" s="4"/>
      <c r="C5" s="4"/>
      <c r="D5" s="4"/>
      <c r="E5" s="4"/>
      <c r="F5" s="4"/>
      <c r="G5" s="4"/>
      <c r="H5" s="4"/>
      <c r="I5" s="4"/>
      <c r="J5" s="4"/>
      <c r="K5" s="4"/>
      <c r="L5" s="4"/>
      <c r="M5" s="4"/>
    </row>
    <row r="6" spans="1:13" ht="15" customHeight="1" thickTop="1">
      <c r="B6" s="516" t="s">
        <v>78</v>
      </c>
      <c r="C6" s="514"/>
      <c r="D6" s="514"/>
      <c r="E6" s="528"/>
      <c r="F6" s="131"/>
      <c r="G6" s="516" t="s">
        <v>79</v>
      </c>
      <c r="H6" s="514"/>
      <c r="I6" s="514"/>
      <c r="J6" s="528"/>
      <c r="K6" s="131"/>
      <c r="L6" s="526" t="s">
        <v>160</v>
      </c>
      <c r="M6" s="520"/>
    </row>
    <row r="7" spans="1:13" ht="15" customHeight="1">
      <c r="B7" s="42" t="s">
        <v>80</v>
      </c>
      <c r="C7" s="40" t="s">
        <v>81</v>
      </c>
      <c r="D7" s="43" t="s">
        <v>82</v>
      </c>
      <c r="E7" s="227" t="s">
        <v>83</v>
      </c>
      <c r="F7" s="132"/>
      <c r="G7" s="42" t="s">
        <v>80</v>
      </c>
      <c r="H7" s="40" t="s">
        <v>81</v>
      </c>
      <c r="I7" s="43" t="s">
        <v>82</v>
      </c>
      <c r="J7" s="227" t="s">
        <v>83</v>
      </c>
      <c r="K7" s="132"/>
      <c r="L7" s="315" t="s">
        <v>80</v>
      </c>
      <c r="M7" s="433" t="s">
        <v>81</v>
      </c>
    </row>
    <row r="8" spans="1:13" ht="15" customHeight="1">
      <c r="A8" s="228" t="s">
        <v>151</v>
      </c>
      <c r="B8" s="490">
        <v>12545</v>
      </c>
      <c r="C8" s="239">
        <v>12594</v>
      </c>
      <c r="D8" s="490">
        <v>12395</v>
      </c>
      <c r="E8" s="239">
        <v>14258</v>
      </c>
      <c r="F8" s="240"/>
      <c r="G8" s="490">
        <v>14259</v>
      </c>
      <c r="H8" s="239">
        <v>14311</v>
      </c>
      <c r="I8" s="490">
        <v>14745</v>
      </c>
      <c r="J8" s="239">
        <v>14777</v>
      </c>
      <c r="K8" s="240"/>
      <c r="L8" s="503">
        <v>14770</v>
      </c>
      <c r="M8" s="356">
        <v>15505</v>
      </c>
    </row>
    <row r="9" spans="1:13" ht="15" customHeight="1">
      <c r="A9" s="229" t="s">
        <v>152</v>
      </c>
      <c r="B9" s="491">
        <v>12512</v>
      </c>
      <c r="C9" s="240">
        <v>12563</v>
      </c>
      <c r="D9" s="491">
        <v>12364</v>
      </c>
      <c r="E9" s="240">
        <v>12617</v>
      </c>
      <c r="F9" s="240"/>
      <c r="G9" s="491">
        <v>12502</v>
      </c>
      <c r="H9" s="240">
        <v>12542</v>
      </c>
      <c r="I9" s="491">
        <v>12684</v>
      </c>
      <c r="J9" s="240">
        <v>12656</v>
      </c>
      <c r="K9" s="240"/>
      <c r="L9" s="504">
        <v>12638</v>
      </c>
      <c r="M9" s="355">
        <v>12765</v>
      </c>
    </row>
    <row r="10" spans="1:13" ht="15" customHeight="1">
      <c r="A10" s="229" t="s">
        <v>163</v>
      </c>
      <c r="B10" s="491">
        <v>33</v>
      </c>
      <c r="C10" s="240">
        <v>31</v>
      </c>
      <c r="D10" s="491">
        <v>31</v>
      </c>
      <c r="E10" s="240">
        <v>1641</v>
      </c>
      <c r="F10" s="240"/>
      <c r="G10" s="491">
        <v>1757</v>
      </c>
      <c r="H10" s="240">
        <v>1769</v>
      </c>
      <c r="I10" s="491">
        <v>2061</v>
      </c>
      <c r="J10" s="240">
        <v>2121</v>
      </c>
      <c r="K10" s="240"/>
      <c r="L10" s="504">
        <v>2132</v>
      </c>
      <c r="M10" s="355">
        <v>2740</v>
      </c>
    </row>
    <row r="11" spans="1:13" ht="15" customHeight="1">
      <c r="A11" s="228" t="s">
        <v>201</v>
      </c>
      <c r="B11" s="490">
        <v>3135</v>
      </c>
      <c r="C11" s="239">
        <v>2929</v>
      </c>
      <c r="D11" s="490">
        <v>2777</v>
      </c>
      <c r="E11" s="239">
        <v>2676</v>
      </c>
      <c r="F11" s="240"/>
      <c r="G11" s="490">
        <v>2520</v>
      </c>
      <c r="H11" s="239">
        <v>2388</v>
      </c>
      <c r="I11" s="490">
        <v>2266</v>
      </c>
      <c r="J11" s="239">
        <v>2128</v>
      </c>
      <c r="K11" s="240"/>
      <c r="L11" s="503">
        <v>2088</v>
      </c>
      <c r="M11" s="356">
        <v>1941</v>
      </c>
    </row>
    <row r="12" spans="1:13" ht="15" customHeight="1">
      <c r="A12" s="230" t="s">
        <v>153</v>
      </c>
      <c r="B12" s="492">
        <v>15680</v>
      </c>
      <c r="C12" s="241">
        <v>15523</v>
      </c>
      <c r="D12" s="492">
        <v>15172</v>
      </c>
      <c r="E12" s="241">
        <v>16934</v>
      </c>
      <c r="F12" s="242"/>
      <c r="G12" s="492">
        <v>16779</v>
      </c>
      <c r="H12" s="241">
        <v>16699</v>
      </c>
      <c r="I12" s="492">
        <v>17011</v>
      </c>
      <c r="J12" s="241">
        <v>16905</v>
      </c>
      <c r="K12" s="242"/>
      <c r="L12" s="505">
        <v>16858</v>
      </c>
      <c r="M12" s="354">
        <v>17446</v>
      </c>
    </row>
    <row r="13" spans="1:13" ht="15" customHeight="1">
      <c r="B13" s="4"/>
      <c r="C13" s="4"/>
      <c r="D13" s="4"/>
      <c r="E13" s="4"/>
      <c r="F13" s="4"/>
      <c r="G13" s="4"/>
      <c r="H13" s="4"/>
      <c r="I13" s="4"/>
      <c r="J13" s="4"/>
      <c r="K13" s="4"/>
      <c r="L13" s="4"/>
      <c r="M13" s="4"/>
    </row>
    <row r="14" spans="1:13" ht="15" customHeight="1">
      <c r="A14" s="188" t="s">
        <v>149</v>
      </c>
      <c r="B14" s="188"/>
      <c r="C14" s="188"/>
      <c r="D14" s="188"/>
      <c r="E14" s="188"/>
      <c r="F14" s="188"/>
      <c r="G14" s="188"/>
      <c r="H14" s="188"/>
      <c r="I14" s="188"/>
      <c r="J14" s="188"/>
      <c r="K14" s="188"/>
      <c r="L14" s="188"/>
      <c r="M14" s="188"/>
    </row>
    <row r="15" spans="1:13" customFormat="1" ht="6" customHeight="1" thickBot="1">
      <c r="A15" s="4"/>
      <c r="B15" s="4"/>
      <c r="C15" s="4"/>
      <c r="D15" s="4"/>
      <c r="E15" s="4"/>
      <c r="F15" s="4"/>
      <c r="G15" s="4"/>
      <c r="H15" s="4"/>
      <c r="I15" s="4"/>
      <c r="J15" s="4"/>
      <c r="K15" s="4"/>
      <c r="L15" s="4"/>
      <c r="M15" s="4"/>
    </row>
    <row r="16" spans="1:13" ht="15" customHeight="1" thickTop="1">
      <c r="B16" s="516" t="s">
        <v>78</v>
      </c>
      <c r="C16" s="514"/>
      <c r="D16" s="514"/>
      <c r="E16" s="528"/>
      <c r="F16" s="131"/>
      <c r="G16" s="516" t="s">
        <v>79</v>
      </c>
      <c r="H16" s="514"/>
      <c r="I16" s="514"/>
      <c r="J16" s="528"/>
      <c r="K16" s="131"/>
      <c r="L16" s="526" t="s">
        <v>160</v>
      </c>
      <c r="M16" s="520"/>
    </row>
    <row r="17" spans="1:13" ht="15" customHeight="1">
      <c r="B17" s="42" t="s">
        <v>80</v>
      </c>
      <c r="C17" s="40" t="s">
        <v>81</v>
      </c>
      <c r="D17" s="43" t="s">
        <v>82</v>
      </c>
      <c r="E17" s="227" t="s">
        <v>83</v>
      </c>
      <c r="F17" s="132"/>
      <c r="G17" s="42" t="s">
        <v>80</v>
      </c>
      <c r="H17" s="40" t="s">
        <v>81</v>
      </c>
      <c r="I17" s="43" t="s">
        <v>82</v>
      </c>
      <c r="J17" s="227" t="s">
        <v>83</v>
      </c>
      <c r="K17" s="132"/>
      <c r="L17" s="315" t="s">
        <v>80</v>
      </c>
      <c r="M17" s="433" t="s">
        <v>81</v>
      </c>
    </row>
    <row r="18" spans="1:13" ht="15" customHeight="1">
      <c r="A18" s="228" t="s">
        <v>151</v>
      </c>
      <c r="B18" s="490">
        <v>7810</v>
      </c>
      <c r="C18" s="239">
        <v>7896</v>
      </c>
      <c r="D18" s="490">
        <v>7551</v>
      </c>
      <c r="E18" s="239">
        <v>9118</v>
      </c>
      <c r="F18" s="240"/>
      <c r="G18" s="490">
        <v>8807</v>
      </c>
      <c r="H18" s="239">
        <v>8786</v>
      </c>
      <c r="I18" s="490">
        <v>8253</v>
      </c>
      <c r="J18" s="239">
        <v>7531</v>
      </c>
      <c r="K18" s="240"/>
      <c r="L18" s="503">
        <v>6935</v>
      </c>
      <c r="M18" s="356">
        <v>7191</v>
      </c>
    </row>
    <row r="19" spans="1:13" ht="15" customHeight="1">
      <c r="A19" s="229" t="s">
        <v>152</v>
      </c>
      <c r="B19" s="491">
        <v>6847</v>
      </c>
      <c r="C19" s="240">
        <v>6813</v>
      </c>
      <c r="D19" s="491">
        <v>6012</v>
      </c>
      <c r="E19" s="240">
        <v>5416</v>
      </c>
      <c r="F19" s="240"/>
      <c r="G19" s="491">
        <v>5374</v>
      </c>
      <c r="H19" s="240">
        <v>5458</v>
      </c>
      <c r="I19" s="491">
        <v>4886</v>
      </c>
      <c r="J19" s="240">
        <v>4379</v>
      </c>
      <c r="K19" s="240"/>
      <c r="L19" s="504">
        <v>4436</v>
      </c>
      <c r="M19" s="355">
        <v>4561</v>
      </c>
    </row>
    <row r="20" spans="1:13" ht="15" customHeight="1">
      <c r="A20" s="229" t="s">
        <v>163</v>
      </c>
      <c r="B20" s="491">
        <v>963</v>
      </c>
      <c r="C20" s="240">
        <v>1083</v>
      </c>
      <c r="D20" s="491">
        <v>1539</v>
      </c>
      <c r="E20" s="240">
        <v>3702</v>
      </c>
      <c r="F20" s="240"/>
      <c r="G20" s="491">
        <v>3433</v>
      </c>
      <c r="H20" s="240">
        <v>3328</v>
      </c>
      <c r="I20" s="491">
        <v>3367</v>
      </c>
      <c r="J20" s="240">
        <v>3152</v>
      </c>
      <c r="K20" s="240"/>
      <c r="L20" s="504">
        <v>2499</v>
      </c>
      <c r="M20" s="355">
        <v>2630</v>
      </c>
    </row>
    <row r="21" spans="1:13" ht="15" customHeight="1">
      <c r="A21" s="228" t="s">
        <v>201</v>
      </c>
      <c r="B21" s="490">
        <v>5626</v>
      </c>
      <c r="C21" s="239">
        <v>5405</v>
      </c>
      <c r="D21" s="490">
        <v>5469</v>
      </c>
      <c r="E21" s="239">
        <v>5587</v>
      </c>
      <c r="F21" s="240"/>
      <c r="G21" s="490">
        <v>6094</v>
      </c>
      <c r="H21" s="239">
        <v>5847</v>
      </c>
      <c r="I21" s="490">
        <v>5828</v>
      </c>
      <c r="J21" s="239">
        <v>6636</v>
      </c>
      <c r="K21" s="240"/>
      <c r="L21" s="503">
        <v>6990</v>
      </c>
      <c r="M21" s="356">
        <v>7005</v>
      </c>
    </row>
    <row r="22" spans="1:13" ht="15" customHeight="1">
      <c r="A22" s="230" t="s">
        <v>153</v>
      </c>
      <c r="B22" s="492">
        <v>13436</v>
      </c>
      <c r="C22" s="241">
        <v>13301</v>
      </c>
      <c r="D22" s="492">
        <v>13020</v>
      </c>
      <c r="E22" s="241">
        <v>14705</v>
      </c>
      <c r="F22" s="242"/>
      <c r="G22" s="492">
        <v>14901</v>
      </c>
      <c r="H22" s="241">
        <v>14633</v>
      </c>
      <c r="I22" s="492">
        <v>14081</v>
      </c>
      <c r="J22" s="241">
        <v>14167</v>
      </c>
      <c r="K22" s="242"/>
      <c r="L22" s="505">
        <v>13925</v>
      </c>
      <c r="M22" s="354">
        <v>14196</v>
      </c>
    </row>
    <row r="23" spans="1:13" ht="15" customHeight="1">
      <c r="B23" s="4"/>
      <c r="C23" s="4"/>
      <c r="D23" s="4"/>
      <c r="E23" s="4"/>
      <c r="F23" s="4"/>
      <c r="G23" s="4"/>
      <c r="H23" s="4"/>
      <c r="I23" s="4"/>
      <c r="J23" s="4"/>
      <c r="K23" s="4"/>
      <c r="L23" s="4"/>
      <c r="M23" s="4"/>
    </row>
    <row r="24" spans="1:13" ht="15" customHeight="1">
      <c r="A24" s="188" t="s">
        <v>121</v>
      </c>
      <c r="B24" s="188"/>
      <c r="C24" s="188"/>
      <c r="D24" s="188"/>
      <c r="E24" s="188"/>
      <c r="F24" s="188"/>
      <c r="G24" s="188"/>
      <c r="H24" s="188"/>
      <c r="I24" s="188"/>
      <c r="J24" s="188"/>
      <c r="K24" s="188"/>
      <c r="L24" s="188"/>
      <c r="M24" s="188"/>
    </row>
    <row r="25" spans="1:13" ht="6" customHeight="1" thickBot="1">
      <c r="B25" s="4"/>
      <c r="C25" s="4"/>
      <c r="D25" s="4"/>
      <c r="E25" s="4"/>
      <c r="F25" s="4"/>
      <c r="G25" s="4"/>
      <c r="H25" s="4"/>
      <c r="I25" s="4"/>
      <c r="J25" s="4"/>
      <c r="K25" s="4"/>
      <c r="L25" s="4"/>
      <c r="M25" s="4"/>
    </row>
    <row r="26" spans="1:13" ht="15" customHeight="1" thickTop="1">
      <c r="B26" s="516" t="s">
        <v>78</v>
      </c>
      <c r="C26" s="514"/>
      <c r="D26" s="514"/>
      <c r="E26" s="528"/>
      <c r="F26" s="131"/>
      <c r="G26" s="516" t="s">
        <v>79</v>
      </c>
      <c r="H26" s="514"/>
      <c r="I26" s="514"/>
      <c r="J26" s="528"/>
      <c r="K26" s="131"/>
      <c r="L26" s="526" t="s">
        <v>160</v>
      </c>
      <c r="M26" s="520"/>
    </row>
    <row r="27" spans="1:13" ht="15" customHeight="1">
      <c r="B27" s="42" t="s">
        <v>80</v>
      </c>
      <c r="C27" s="40" t="s">
        <v>81</v>
      </c>
      <c r="D27" s="43" t="s">
        <v>82</v>
      </c>
      <c r="E27" s="227" t="s">
        <v>83</v>
      </c>
      <c r="F27" s="132"/>
      <c r="G27" s="42" t="s">
        <v>80</v>
      </c>
      <c r="H27" s="40" t="s">
        <v>81</v>
      </c>
      <c r="I27" s="43" t="s">
        <v>82</v>
      </c>
      <c r="J27" s="227" t="s">
        <v>83</v>
      </c>
      <c r="K27" s="132"/>
      <c r="L27" s="315" t="s">
        <v>80</v>
      </c>
      <c r="M27" s="433" t="s">
        <v>81</v>
      </c>
    </row>
    <row r="28" spans="1:13" ht="15" customHeight="1">
      <c r="A28" s="228" t="s">
        <v>151</v>
      </c>
      <c r="B28" s="490">
        <v>26475</v>
      </c>
      <c r="C28" s="239">
        <v>25674</v>
      </c>
      <c r="D28" s="490">
        <v>24837</v>
      </c>
      <c r="E28" s="239">
        <v>31390</v>
      </c>
      <c r="F28" s="240"/>
      <c r="G28" s="490">
        <v>31285</v>
      </c>
      <c r="H28" s="239">
        <v>31397</v>
      </c>
      <c r="I28" s="490">
        <v>31050</v>
      </c>
      <c r="J28" s="239">
        <v>30413</v>
      </c>
      <c r="K28" s="240"/>
      <c r="L28" s="503">
        <v>32214</v>
      </c>
      <c r="M28" s="356">
        <v>30423</v>
      </c>
    </row>
    <row r="29" spans="1:13" ht="15" customHeight="1">
      <c r="A29" s="229" t="s">
        <v>152</v>
      </c>
      <c r="B29" s="491">
        <v>25233</v>
      </c>
      <c r="C29" s="240">
        <v>24319</v>
      </c>
      <c r="D29" s="491">
        <v>23065</v>
      </c>
      <c r="E29" s="240">
        <v>23358</v>
      </c>
      <c r="F29" s="240"/>
      <c r="G29" s="491">
        <v>24246</v>
      </c>
      <c r="H29" s="240">
        <v>24880</v>
      </c>
      <c r="I29" s="491">
        <v>23964</v>
      </c>
      <c r="J29" s="240">
        <v>24097</v>
      </c>
      <c r="K29" s="240"/>
      <c r="L29" s="504">
        <v>26182</v>
      </c>
      <c r="M29" s="355">
        <v>23667</v>
      </c>
    </row>
    <row r="30" spans="1:13" ht="15" customHeight="1">
      <c r="A30" s="229" t="s">
        <v>163</v>
      </c>
      <c r="B30" s="491">
        <v>1242</v>
      </c>
      <c r="C30" s="240">
        <v>1355</v>
      </c>
      <c r="D30" s="491">
        <v>1772</v>
      </c>
      <c r="E30" s="240">
        <v>8032</v>
      </c>
      <c r="F30" s="240"/>
      <c r="G30" s="491">
        <v>7039</v>
      </c>
      <c r="H30" s="240">
        <v>6517</v>
      </c>
      <c r="I30" s="491">
        <v>7086</v>
      </c>
      <c r="J30" s="240">
        <v>6316</v>
      </c>
      <c r="K30" s="240"/>
      <c r="L30" s="504">
        <v>6032</v>
      </c>
      <c r="M30" s="355">
        <v>6756</v>
      </c>
    </row>
    <row r="31" spans="1:13" ht="15" customHeight="1">
      <c r="A31" s="228" t="s">
        <v>201</v>
      </c>
      <c r="B31" s="490">
        <v>14069</v>
      </c>
      <c r="C31" s="239">
        <v>14043</v>
      </c>
      <c r="D31" s="490">
        <v>13517</v>
      </c>
      <c r="E31" s="239">
        <v>14666</v>
      </c>
      <c r="F31" s="240"/>
      <c r="G31" s="490">
        <v>13652</v>
      </c>
      <c r="H31" s="239">
        <v>12873</v>
      </c>
      <c r="I31" s="490">
        <v>13814</v>
      </c>
      <c r="J31" s="239">
        <v>14285</v>
      </c>
      <c r="K31" s="240"/>
      <c r="L31" s="503">
        <v>14374</v>
      </c>
      <c r="M31" s="356">
        <v>14040</v>
      </c>
    </row>
    <row r="32" spans="1:13" ht="15" customHeight="1">
      <c r="A32" s="230" t="s">
        <v>153</v>
      </c>
      <c r="B32" s="492">
        <v>40544</v>
      </c>
      <c r="C32" s="241">
        <v>39717</v>
      </c>
      <c r="D32" s="492">
        <v>38354</v>
      </c>
      <c r="E32" s="241">
        <v>46056</v>
      </c>
      <c r="F32" s="242"/>
      <c r="G32" s="492">
        <v>44937</v>
      </c>
      <c r="H32" s="241">
        <v>44270</v>
      </c>
      <c r="I32" s="492">
        <v>44864</v>
      </c>
      <c r="J32" s="241">
        <v>44698</v>
      </c>
      <c r="K32" s="242"/>
      <c r="L32" s="505">
        <v>46588</v>
      </c>
      <c r="M32" s="354">
        <v>44463</v>
      </c>
    </row>
    <row r="33" spans="1:13" ht="15" customHeight="1">
      <c r="A33"/>
      <c r="B33"/>
      <c r="C33"/>
      <c r="D33"/>
      <c r="E33"/>
      <c r="F33"/>
      <c r="G33"/>
      <c r="H33"/>
      <c r="I33"/>
      <c r="J33"/>
      <c r="K33"/>
      <c r="L33"/>
      <c r="M33" s="423"/>
    </row>
    <row r="34" spans="1:13" ht="15" customHeight="1">
      <c r="A34"/>
      <c r="B34"/>
      <c r="C34"/>
      <c r="D34"/>
      <c r="E34"/>
      <c r="F34"/>
      <c r="G34"/>
      <c r="H34"/>
      <c r="I34"/>
      <c r="J34"/>
      <c r="K34"/>
      <c r="L34"/>
      <c r="M34" s="423"/>
    </row>
    <row r="35" spans="1:13" ht="15" customHeight="1">
      <c r="A35"/>
      <c r="B35"/>
      <c r="C35"/>
      <c r="D35"/>
      <c r="E35"/>
      <c r="F35"/>
      <c r="G35"/>
      <c r="H35"/>
      <c r="I35"/>
      <c r="J35"/>
      <c r="K35"/>
      <c r="L35"/>
      <c r="M35" s="423"/>
    </row>
    <row r="36" spans="1:13" ht="15" customHeight="1">
      <c r="A36"/>
      <c r="B36"/>
      <c r="C36"/>
      <c r="D36"/>
      <c r="E36"/>
      <c r="F36"/>
      <c r="G36"/>
      <c r="H36"/>
      <c r="I36"/>
      <c r="J36"/>
      <c r="K36"/>
      <c r="L36"/>
      <c r="M36" s="423"/>
    </row>
    <row r="37" spans="1:13" ht="15" customHeight="1">
      <c r="A37"/>
      <c r="B37"/>
      <c r="C37"/>
      <c r="D37"/>
      <c r="E37"/>
      <c r="F37"/>
      <c r="G37"/>
      <c r="H37"/>
      <c r="I37"/>
      <c r="J37"/>
      <c r="K37"/>
      <c r="L37"/>
      <c r="M37" s="423"/>
    </row>
    <row r="38" spans="1:13" ht="15">
      <c r="A38"/>
      <c r="B38"/>
      <c r="C38"/>
      <c r="D38"/>
      <c r="E38"/>
      <c r="F38"/>
      <c r="G38"/>
      <c r="H38"/>
      <c r="I38"/>
      <c r="J38"/>
      <c r="K38"/>
      <c r="L38"/>
      <c r="M38" s="423"/>
    </row>
  </sheetData>
  <mergeCells count="9">
    <mergeCell ref="L6:M6"/>
    <mergeCell ref="L16:M16"/>
    <mergeCell ref="L26:M26"/>
    <mergeCell ref="B26:E26"/>
    <mergeCell ref="G26:J26"/>
    <mergeCell ref="B6:E6"/>
    <mergeCell ref="G6:J6"/>
    <mergeCell ref="B16:E16"/>
    <mergeCell ref="G16:J16"/>
  </mergeCells>
  <conditionalFormatting sqref="F17">
    <cfRule type="containsErrors" dxfId="394" priority="33">
      <formula>ISERROR(F17)</formula>
    </cfRule>
  </conditionalFormatting>
  <conditionalFormatting sqref="F7">
    <cfRule type="containsErrors" dxfId="393" priority="41">
      <formula>ISERROR(F7)</formula>
    </cfRule>
  </conditionalFormatting>
  <conditionalFormatting sqref="F27">
    <cfRule type="containsErrors" dxfId="392" priority="9">
      <formula>ISERROR(F27)</formula>
    </cfRule>
  </conditionalFormatting>
  <conditionalFormatting sqref="K7">
    <cfRule type="containsErrors" dxfId="391" priority="40">
      <formula>ISERROR(K7)</formula>
    </cfRule>
  </conditionalFormatting>
  <conditionalFormatting sqref="C7">
    <cfRule type="containsErrors" dxfId="390" priority="39">
      <formula>ISERROR(C7)</formula>
    </cfRule>
  </conditionalFormatting>
  <conditionalFormatting sqref="K17">
    <cfRule type="containsErrors" dxfId="389" priority="32">
      <formula>ISERROR(K17)</formula>
    </cfRule>
  </conditionalFormatting>
  <conditionalFormatting sqref="C17">
    <cfRule type="containsErrors" dxfId="388" priority="31">
      <formula>ISERROR(C17)</formula>
    </cfRule>
  </conditionalFormatting>
  <conditionalFormatting sqref="E7">
    <cfRule type="containsErrors" dxfId="387" priority="38">
      <formula>ISERROR(E7)</formula>
    </cfRule>
  </conditionalFormatting>
  <conditionalFormatting sqref="H7">
    <cfRule type="containsErrors" dxfId="386" priority="37">
      <formula>ISERROR(H7)</formula>
    </cfRule>
  </conditionalFormatting>
  <conditionalFormatting sqref="J7">
    <cfRule type="containsErrors" dxfId="385" priority="36">
      <formula>ISERROR(J7)</formula>
    </cfRule>
  </conditionalFormatting>
  <conditionalFormatting sqref="K27">
    <cfRule type="containsErrors" dxfId="384" priority="8">
      <formula>ISERROR(K27)</formula>
    </cfRule>
  </conditionalFormatting>
  <conditionalFormatting sqref="C27">
    <cfRule type="containsErrors" dxfId="383" priority="7">
      <formula>ISERROR(C27)</formula>
    </cfRule>
  </conditionalFormatting>
  <conditionalFormatting sqref="E17">
    <cfRule type="containsErrors" dxfId="382" priority="30">
      <formula>ISERROR(E17)</formula>
    </cfRule>
  </conditionalFormatting>
  <conditionalFormatting sqref="H17">
    <cfRule type="containsErrors" dxfId="381" priority="29">
      <formula>ISERROR(H17)</formula>
    </cfRule>
  </conditionalFormatting>
  <conditionalFormatting sqref="J17">
    <cfRule type="containsErrors" dxfId="380" priority="28">
      <formula>ISERROR(J17)</formula>
    </cfRule>
  </conditionalFormatting>
  <conditionalFormatting sqref="E27">
    <cfRule type="containsErrors" dxfId="379" priority="6">
      <formula>ISERROR(E27)</formula>
    </cfRule>
  </conditionalFormatting>
  <conditionalFormatting sqref="H27">
    <cfRule type="containsErrors" dxfId="378" priority="5">
      <formula>ISERROR(H27)</formula>
    </cfRule>
  </conditionalFormatting>
  <conditionalFormatting sqref="J27">
    <cfRule type="containsErrors" dxfId="377" priority="4">
      <formula>ISERROR(J27)</formula>
    </cfRule>
  </conditionalFormatting>
  <conditionalFormatting sqref="M7">
    <cfRule type="containsErrors" dxfId="376" priority="3">
      <formula>ISERROR(M7)</formula>
    </cfRule>
  </conditionalFormatting>
  <conditionalFormatting sqref="M17">
    <cfRule type="containsErrors" dxfId="375" priority="2">
      <formula>ISERROR(M17)</formula>
    </cfRule>
  </conditionalFormatting>
  <conditionalFormatting sqref="M27">
    <cfRule type="containsErrors" dxfId="374" priority="1">
      <formula>ISERROR(M27)</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K7 B23:K23 B14:K18 N36:P38 B24:K26 B27:K27 B8:K13 B19:K22 B33:K34 B28:G32 I28:K32 L28:L32 L33:L34 N8:P13 N6:P7 L27 L24:L26 N14:P35 L23 L8:M13 M28:M32 M23 L14:M22 Q14:R22 Q24:R35 Q23:R23 M24:M26 M27 L6:M7 Q6:R7 Q8:R13 L35:M35 M33:M3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workbookViewId="0">
      <pane ySplit="2" topLeftCell="A3" activePane="bottomLeft" state="frozen"/>
      <selection activeCell="A5" sqref="A5"/>
      <selection pane="bottomLeft" activeCell="M44" sqref="M44"/>
    </sheetView>
  </sheetViews>
  <sheetFormatPr baseColWidth="10" defaultRowHeight="15"/>
  <cols>
    <col min="1" max="1" width="23.7109375" customWidth="1"/>
    <col min="2" max="5" width="6.7109375" customWidth="1"/>
    <col min="6" max="6" width="1.85546875" customWidth="1"/>
    <col min="7" max="10" width="6.7109375" customWidth="1"/>
    <col min="11" max="11" width="1.85546875" customWidth="1"/>
    <col min="12" max="12" width="6.85546875" customWidth="1"/>
    <col min="13" max="13" width="6.7109375" customWidth="1"/>
  </cols>
  <sheetData>
    <row r="1" spans="1:13" s="4" customFormat="1" ht="16.5">
      <c r="A1" s="199" t="s">
        <v>169</v>
      </c>
      <c r="B1" s="195"/>
      <c r="C1" s="195"/>
      <c r="D1" s="195"/>
      <c r="E1" s="195"/>
      <c r="F1" s="196"/>
      <c r="G1" s="195"/>
      <c r="H1" s="195"/>
      <c r="I1" s="195"/>
      <c r="J1" s="195"/>
      <c r="K1" s="196"/>
      <c r="L1" s="196"/>
    </row>
    <row r="2" spans="1:13" s="4" customFormat="1" ht="19.5" customHeight="1">
      <c r="A2" s="236" t="s">
        <v>14</v>
      </c>
      <c r="B2" s="195"/>
      <c r="C2" s="195"/>
      <c r="D2" s="195"/>
      <c r="E2" s="195"/>
      <c r="F2" s="196"/>
      <c r="G2" s="195"/>
      <c r="H2" s="195"/>
      <c r="I2" s="195"/>
      <c r="J2" s="195"/>
      <c r="K2" s="196"/>
      <c r="L2" s="196"/>
    </row>
    <row r="3" spans="1:13" s="4" customFormat="1" ht="10.5">
      <c r="A3" s="195"/>
      <c r="B3" s="225"/>
      <c r="C3" s="225"/>
      <c r="D3" s="225"/>
      <c r="E3" s="225"/>
      <c r="F3" s="225"/>
      <c r="G3" s="225"/>
      <c r="H3" s="225"/>
      <c r="I3" s="225"/>
      <c r="J3" s="225"/>
      <c r="K3" s="225"/>
      <c r="L3" s="225"/>
    </row>
    <row r="4" spans="1:13" s="4" customFormat="1" ht="14.25">
      <c r="A4" s="188" t="s">
        <v>148</v>
      </c>
      <c r="B4" s="226"/>
      <c r="C4" s="226"/>
      <c r="D4" s="226"/>
      <c r="E4" s="226"/>
      <c r="F4" s="226"/>
      <c r="G4" s="226"/>
      <c r="H4" s="226"/>
      <c r="I4" s="226"/>
      <c r="J4" s="226"/>
      <c r="K4" s="226"/>
      <c r="L4" s="226"/>
      <c r="M4" s="226"/>
    </row>
    <row r="5" spans="1:13" s="4" customFormat="1" ht="6" customHeight="1" thickBot="1"/>
    <row r="6" spans="1:13" s="4" customFormat="1" ht="15" customHeight="1" thickTop="1">
      <c r="B6" s="527" t="s">
        <v>78</v>
      </c>
      <c r="C6" s="514"/>
      <c r="D6" s="514"/>
      <c r="E6" s="528"/>
      <c r="F6" s="131"/>
      <c r="G6" s="527" t="s">
        <v>79</v>
      </c>
      <c r="H6" s="514"/>
      <c r="I6" s="514"/>
      <c r="J6" s="515"/>
      <c r="K6" s="131"/>
      <c r="L6" s="519" t="s">
        <v>160</v>
      </c>
      <c r="M6" s="520"/>
    </row>
    <row r="7" spans="1:13" s="4" customFormat="1" ht="15" customHeight="1">
      <c r="B7" s="315" t="s">
        <v>80</v>
      </c>
      <c r="C7" s="433" t="s">
        <v>81</v>
      </c>
      <c r="D7" s="435" t="s">
        <v>82</v>
      </c>
      <c r="E7" s="455" t="s">
        <v>83</v>
      </c>
      <c r="F7" s="132"/>
      <c r="G7" s="315" t="s">
        <v>80</v>
      </c>
      <c r="H7" s="433" t="s">
        <v>81</v>
      </c>
      <c r="I7" s="435" t="s">
        <v>82</v>
      </c>
      <c r="J7" s="436" t="s">
        <v>83</v>
      </c>
      <c r="K7" s="132"/>
      <c r="L7" s="39" t="s">
        <v>80</v>
      </c>
      <c r="M7" s="433" t="s">
        <v>81</v>
      </c>
    </row>
    <row r="8" spans="1:13" s="234" customFormat="1" ht="15" customHeight="1">
      <c r="A8" s="370" t="s">
        <v>170</v>
      </c>
      <c r="B8" s="316">
        <v>6830</v>
      </c>
      <c r="C8" s="457">
        <v>6873</v>
      </c>
      <c r="D8" s="437">
        <v>7079</v>
      </c>
      <c r="E8" s="458">
        <v>8496</v>
      </c>
      <c r="F8" s="140"/>
      <c r="G8" s="316">
        <v>8522</v>
      </c>
      <c r="H8" s="457">
        <v>8583</v>
      </c>
      <c r="I8" s="456">
        <v>8910</v>
      </c>
      <c r="J8" s="371">
        <v>9075</v>
      </c>
      <c r="K8" s="140"/>
      <c r="L8" s="353">
        <v>9073</v>
      </c>
      <c r="M8" s="371">
        <v>9087</v>
      </c>
    </row>
    <row r="9" spans="1:13" s="234" customFormat="1" ht="15" customHeight="1">
      <c r="A9" s="370" t="s">
        <v>198</v>
      </c>
      <c r="B9" s="316">
        <v>3615</v>
      </c>
      <c r="C9" s="457">
        <v>3715</v>
      </c>
      <c r="D9" s="437">
        <v>3747</v>
      </c>
      <c r="E9" s="458">
        <v>4097</v>
      </c>
      <c r="F9" s="140"/>
      <c r="G9" s="316">
        <v>4115</v>
      </c>
      <c r="H9" s="457">
        <v>4141</v>
      </c>
      <c r="I9" s="456">
        <v>4240</v>
      </c>
      <c r="J9" s="371">
        <v>4059</v>
      </c>
      <c r="K9" s="140"/>
      <c r="L9" s="353">
        <v>4184</v>
      </c>
      <c r="M9" s="371">
        <v>4846</v>
      </c>
    </row>
    <row r="10" spans="1:13" s="234" customFormat="1" ht="15" customHeight="1">
      <c r="A10" s="370" t="s">
        <v>200</v>
      </c>
      <c r="B10" s="316">
        <v>5235</v>
      </c>
      <c r="C10" s="457">
        <v>4935</v>
      </c>
      <c r="D10" s="437">
        <v>4346</v>
      </c>
      <c r="E10" s="458">
        <v>4341</v>
      </c>
      <c r="F10" s="140"/>
      <c r="G10" s="316">
        <v>4142</v>
      </c>
      <c r="H10" s="457">
        <v>3975</v>
      </c>
      <c r="I10" s="456">
        <v>3861</v>
      </c>
      <c r="J10" s="371">
        <v>3771</v>
      </c>
      <c r="K10" s="140"/>
      <c r="L10" s="353">
        <v>3601</v>
      </c>
      <c r="M10" s="371">
        <v>3513</v>
      </c>
    </row>
    <row r="11" spans="1:13" s="235" customFormat="1" ht="15" customHeight="1">
      <c r="A11" s="369" t="s">
        <v>153</v>
      </c>
      <c r="B11" s="324">
        <v>15680</v>
      </c>
      <c r="C11" s="440">
        <v>15523</v>
      </c>
      <c r="D11" s="441">
        <v>15172</v>
      </c>
      <c r="E11" s="459">
        <v>16934</v>
      </c>
      <c r="F11" s="156"/>
      <c r="G11" s="324">
        <v>16779</v>
      </c>
      <c r="H11" s="440">
        <v>16699</v>
      </c>
      <c r="I11" s="439">
        <v>17011</v>
      </c>
      <c r="J11" s="310">
        <v>16905</v>
      </c>
      <c r="K11" s="156"/>
      <c r="L11" s="352">
        <v>16858</v>
      </c>
      <c r="M11" s="310">
        <v>17446</v>
      </c>
    </row>
    <row r="13" spans="1:13" s="4" customFormat="1" ht="14.25">
      <c r="A13" s="188" t="s">
        <v>149</v>
      </c>
      <c r="B13" s="226"/>
      <c r="C13" s="226"/>
      <c r="D13" s="226"/>
      <c r="E13" s="226"/>
      <c r="F13" s="226"/>
      <c r="G13" s="226"/>
      <c r="H13" s="226"/>
      <c r="I13" s="226"/>
      <c r="J13" s="226"/>
      <c r="K13" s="226"/>
      <c r="L13" s="226"/>
      <c r="M13" s="226"/>
    </row>
    <row r="14" spans="1:13" s="4" customFormat="1" ht="6" customHeight="1" thickBot="1"/>
    <row r="15" spans="1:13" s="4" customFormat="1" ht="15" customHeight="1" thickTop="1">
      <c r="B15" s="527" t="s">
        <v>78</v>
      </c>
      <c r="C15" s="514"/>
      <c r="D15" s="514"/>
      <c r="E15" s="528"/>
      <c r="F15" s="131"/>
      <c r="G15" s="527" t="s">
        <v>79</v>
      </c>
      <c r="H15" s="514"/>
      <c r="I15" s="514"/>
      <c r="J15" s="515"/>
      <c r="K15" s="131"/>
      <c r="L15" s="519" t="s">
        <v>160</v>
      </c>
      <c r="M15" s="520"/>
    </row>
    <row r="16" spans="1:13" s="4" customFormat="1" ht="15" customHeight="1">
      <c r="B16" s="315" t="s">
        <v>80</v>
      </c>
      <c r="C16" s="433" t="s">
        <v>81</v>
      </c>
      <c r="D16" s="435" t="s">
        <v>82</v>
      </c>
      <c r="E16" s="455" t="s">
        <v>83</v>
      </c>
      <c r="F16" s="132"/>
      <c r="G16" s="315" t="s">
        <v>80</v>
      </c>
      <c r="H16" s="433" t="s">
        <v>81</v>
      </c>
      <c r="I16" s="435" t="s">
        <v>82</v>
      </c>
      <c r="J16" s="436" t="s">
        <v>83</v>
      </c>
      <c r="K16" s="132"/>
      <c r="L16" s="39" t="s">
        <v>80</v>
      </c>
      <c r="M16" s="433" t="s">
        <v>81</v>
      </c>
    </row>
    <row r="17" spans="1:13" s="234" customFormat="1" ht="15" customHeight="1">
      <c r="A17" s="370" t="s">
        <v>171</v>
      </c>
      <c r="B17" s="316">
        <v>4817</v>
      </c>
      <c r="C17" s="457">
        <v>4610</v>
      </c>
      <c r="D17" s="437">
        <v>5268</v>
      </c>
      <c r="E17" s="458">
        <v>7330</v>
      </c>
      <c r="F17" s="140"/>
      <c r="G17" s="316">
        <v>7747</v>
      </c>
      <c r="H17" s="457">
        <v>7257</v>
      </c>
      <c r="I17" s="456">
        <v>6793</v>
      </c>
      <c r="J17" s="371">
        <v>6835</v>
      </c>
      <c r="K17" s="140"/>
      <c r="L17" s="353">
        <v>6393</v>
      </c>
      <c r="M17" s="371">
        <v>6474</v>
      </c>
    </row>
    <row r="18" spans="1:13" s="234" customFormat="1" ht="15" customHeight="1">
      <c r="A18" s="370" t="s">
        <v>179</v>
      </c>
      <c r="B18" s="316">
        <v>3938</v>
      </c>
      <c r="C18" s="457">
        <v>3825</v>
      </c>
      <c r="D18" s="437">
        <v>3728</v>
      </c>
      <c r="E18" s="458">
        <v>3670</v>
      </c>
      <c r="F18" s="140"/>
      <c r="G18" s="316">
        <v>3267</v>
      </c>
      <c r="H18" s="457">
        <v>3308</v>
      </c>
      <c r="I18" s="456">
        <v>3712</v>
      </c>
      <c r="J18" s="371">
        <v>4220</v>
      </c>
      <c r="K18" s="140"/>
      <c r="L18" s="353">
        <v>4424</v>
      </c>
      <c r="M18" s="371">
        <v>4520</v>
      </c>
    </row>
    <row r="19" spans="1:13" s="234" customFormat="1" ht="15" customHeight="1">
      <c r="A19" s="370" t="s">
        <v>172</v>
      </c>
      <c r="B19" s="316">
        <v>4681</v>
      </c>
      <c r="C19" s="457">
        <v>4866</v>
      </c>
      <c r="D19" s="437">
        <v>4024</v>
      </c>
      <c r="E19" s="458">
        <v>3705</v>
      </c>
      <c r="F19" s="140"/>
      <c r="G19" s="316">
        <v>3887</v>
      </c>
      <c r="H19" s="457">
        <v>4068</v>
      </c>
      <c r="I19" s="456">
        <v>3576</v>
      </c>
      <c r="J19" s="371">
        <v>3112</v>
      </c>
      <c r="K19" s="140"/>
      <c r="L19" s="353">
        <v>3108</v>
      </c>
      <c r="M19" s="371">
        <v>3202</v>
      </c>
    </row>
    <row r="20" spans="1:13" s="235" customFormat="1" ht="15" customHeight="1">
      <c r="A20" s="369" t="s">
        <v>153</v>
      </c>
      <c r="B20" s="324">
        <v>13436</v>
      </c>
      <c r="C20" s="440">
        <v>13301</v>
      </c>
      <c r="D20" s="441">
        <v>13020</v>
      </c>
      <c r="E20" s="459">
        <v>14705</v>
      </c>
      <c r="F20" s="156"/>
      <c r="G20" s="324">
        <v>14901</v>
      </c>
      <c r="H20" s="440">
        <v>14633</v>
      </c>
      <c r="I20" s="439">
        <v>14081</v>
      </c>
      <c r="J20" s="310">
        <v>14167</v>
      </c>
      <c r="K20" s="156"/>
      <c r="L20" s="352">
        <v>13925</v>
      </c>
      <c r="M20" s="310">
        <v>14196</v>
      </c>
    </row>
    <row r="22" spans="1:13">
      <c r="A22" s="485" t="s">
        <v>199</v>
      </c>
    </row>
  </sheetData>
  <mergeCells count="6">
    <mergeCell ref="B6:E6"/>
    <mergeCell ref="G6:J6"/>
    <mergeCell ref="B15:E15"/>
    <mergeCell ref="G15:J15"/>
    <mergeCell ref="L6:M6"/>
    <mergeCell ref="L15:M15"/>
  </mergeCells>
  <conditionalFormatting sqref="F7">
    <cfRule type="containsErrors" dxfId="373" priority="248">
      <formula>ISERROR(F7)</formula>
    </cfRule>
  </conditionalFormatting>
  <conditionalFormatting sqref="K7">
    <cfRule type="containsErrors" dxfId="372" priority="247">
      <formula>ISERROR(K7)</formula>
    </cfRule>
  </conditionalFormatting>
  <conditionalFormatting sqref="C7">
    <cfRule type="containsErrors" dxfId="371" priority="246">
      <formula>ISERROR(C7)</formula>
    </cfRule>
  </conditionalFormatting>
  <conditionalFormatting sqref="E7">
    <cfRule type="containsErrors" dxfId="370" priority="245">
      <formula>ISERROR(E7)</formula>
    </cfRule>
  </conditionalFormatting>
  <conditionalFormatting sqref="H7">
    <cfRule type="containsErrors" dxfId="369" priority="244">
      <formula>ISERROR(H7)</formula>
    </cfRule>
  </conditionalFormatting>
  <conditionalFormatting sqref="J7">
    <cfRule type="containsErrors" dxfId="368" priority="243">
      <formula>ISERROR(J7)</formula>
    </cfRule>
  </conditionalFormatting>
  <conditionalFormatting sqref="E8 C8">
    <cfRule type="containsErrors" dxfId="367" priority="209">
      <formula>ISERROR(C8)</formula>
    </cfRule>
  </conditionalFormatting>
  <conditionalFormatting sqref="H8">
    <cfRule type="containsErrors" dxfId="366" priority="208">
      <formula>ISERROR(H8)</formula>
    </cfRule>
  </conditionalFormatting>
  <conditionalFormatting sqref="F8">
    <cfRule type="containsErrors" dxfId="365" priority="207">
      <formula>ISERROR(F8)</formula>
    </cfRule>
  </conditionalFormatting>
  <conditionalFormatting sqref="J8">
    <cfRule type="containsErrors" dxfId="364" priority="206">
      <formula>ISERROR(J8)</formula>
    </cfRule>
  </conditionalFormatting>
  <conditionalFormatting sqref="K8">
    <cfRule type="containsErrors" dxfId="363" priority="205">
      <formula>ISERROR(K8)</formula>
    </cfRule>
  </conditionalFormatting>
  <conditionalFormatting sqref="E10 C10">
    <cfRule type="containsErrors" dxfId="362" priority="203">
      <formula>ISERROR(C10)</formula>
    </cfRule>
  </conditionalFormatting>
  <conditionalFormatting sqref="H10">
    <cfRule type="containsErrors" dxfId="361" priority="202">
      <formula>ISERROR(H10)</formula>
    </cfRule>
  </conditionalFormatting>
  <conditionalFormatting sqref="F10">
    <cfRule type="containsErrors" dxfId="360" priority="201">
      <formula>ISERROR(F10)</formula>
    </cfRule>
  </conditionalFormatting>
  <conditionalFormatting sqref="J10">
    <cfRule type="containsErrors" dxfId="359" priority="200">
      <formula>ISERROR(J10)</formula>
    </cfRule>
  </conditionalFormatting>
  <conditionalFormatting sqref="K10">
    <cfRule type="containsErrors" dxfId="358" priority="199">
      <formula>ISERROR(K10)</formula>
    </cfRule>
  </conditionalFormatting>
  <conditionalFormatting sqref="E9 C9">
    <cfRule type="containsErrors" dxfId="357" priority="197">
      <formula>ISERROR(C9)</formula>
    </cfRule>
  </conditionalFormatting>
  <conditionalFormatting sqref="H9">
    <cfRule type="containsErrors" dxfId="356" priority="196">
      <formula>ISERROR(H9)</formula>
    </cfRule>
  </conditionalFormatting>
  <conditionalFormatting sqref="F9">
    <cfRule type="containsErrors" dxfId="355" priority="195">
      <formula>ISERROR(F9)</formula>
    </cfRule>
  </conditionalFormatting>
  <conditionalFormatting sqref="J9">
    <cfRule type="containsErrors" dxfId="354" priority="194">
      <formula>ISERROR(J9)</formula>
    </cfRule>
  </conditionalFormatting>
  <conditionalFormatting sqref="K9">
    <cfRule type="containsErrors" dxfId="353" priority="193">
      <formula>ISERROR(K9)</formula>
    </cfRule>
  </conditionalFormatting>
  <conditionalFormatting sqref="E11 C11">
    <cfRule type="containsErrors" dxfId="352" priority="185">
      <formula>ISERROR(C11)</formula>
    </cfRule>
  </conditionalFormatting>
  <conditionalFormatting sqref="H11">
    <cfRule type="containsErrors" dxfId="351" priority="184">
      <formula>ISERROR(H11)</formula>
    </cfRule>
  </conditionalFormatting>
  <conditionalFormatting sqref="F11">
    <cfRule type="containsErrors" dxfId="350" priority="183">
      <formula>ISERROR(F11)</formula>
    </cfRule>
  </conditionalFormatting>
  <conditionalFormatting sqref="J11">
    <cfRule type="containsErrors" dxfId="349" priority="182">
      <formula>ISERROR(J11)</formula>
    </cfRule>
  </conditionalFormatting>
  <conditionalFormatting sqref="K11">
    <cfRule type="containsErrors" dxfId="348" priority="181">
      <formula>ISERROR(K11)</formula>
    </cfRule>
  </conditionalFormatting>
  <conditionalFormatting sqref="E17 C17">
    <cfRule type="containsErrors" dxfId="347" priority="89">
      <formula>ISERROR(C17)</formula>
    </cfRule>
  </conditionalFormatting>
  <conditionalFormatting sqref="H17">
    <cfRule type="containsErrors" dxfId="346" priority="88">
      <formula>ISERROR(H17)</formula>
    </cfRule>
  </conditionalFormatting>
  <conditionalFormatting sqref="F17">
    <cfRule type="containsErrors" dxfId="345" priority="87">
      <formula>ISERROR(F17)</formula>
    </cfRule>
  </conditionalFormatting>
  <conditionalFormatting sqref="J17">
    <cfRule type="containsErrors" dxfId="344" priority="86">
      <formula>ISERROR(J17)</formula>
    </cfRule>
  </conditionalFormatting>
  <conditionalFormatting sqref="K17">
    <cfRule type="containsErrors" dxfId="343" priority="85">
      <formula>ISERROR(K17)</formula>
    </cfRule>
  </conditionalFormatting>
  <conditionalFormatting sqref="E19 C19">
    <cfRule type="containsErrors" dxfId="342" priority="83">
      <formula>ISERROR(C19)</formula>
    </cfRule>
  </conditionalFormatting>
  <conditionalFormatting sqref="F16">
    <cfRule type="containsErrors" dxfId="341" priority="46">
      <formula>ISERROR(F16)</formula>
    </cfRule>
  </conditionalFormatting>
  <conditionalFormatting sqref="K16">
    <cfRule type="containsErrors" dxfId="340" priority="45">
      <formula>ISERROR(K16)</formula>
    </cfRule>
  </conditionalFormatting>
  <conditionalFormatting sqref="C16">
    <cfRule type="containsErrors" dxfId="339" priority="44">
      <formula>ISERROR(C16)</formula>
    </cfRule>
  </conditionalFormatting>
  <conditionalFormatting sqref="E16">
    <cfRule type="containsErrors" dxfId="338" priority="43">
      <formula>ISERROR(E16)</formula>
    </cfRule>
  </conditionalFormatting>
  <conditionalFormatting sqref="E20 C20">
    <cfRule type="containsErrors" dxfId="337" priority="113">
      <formula>ISERROR(C20)</formula>
    </cfRule>
  </conditionalFormatting>
  <conditionalFormatting sqref="H20">
    <cfRule type="containsErrors" dxfId="336" priority="112">
      <formula>ISERROR(H20)</formula>
    </cfRule>
  </conditionalFormatting>
  <conditionalFormatting sqref="F20">
    <cfRule type="containsErrors" dxfId="335" priority="111">
      <formula>ISERROR(F20)</formula>
    </cfRule>
  </conditionalFormatting>
  <conditionalFormatting sqref="J20">
    <cfRule type="containsErrors" dxfId="334" priority="110">
      <formula>ISERROR(J20)</formula>
    </cfRule>
  </conditionalFormatting>
  <conditionalFormatting sqref="K20">
    <cfRule type="containsErrors" dxfId="333" priority="109">
      <formula>ISERROR(K20)</formula>
    </cfRule>
  </conditionalFormatting>
  <conditionalFormatting sqref="H19">
    <cfRule type="containsErrors" dxfId="332" priority="82">
      <formula>ISERROR(H19)</formula>
    </cfRule>
  </conditionalFormatting>
  <conditionalFormatting sqref="F19">
    <cfRule type="containsErrors" dxfId="331" priority="81">
      <formula>ISERROR(F19)</formula>
    </cfRule>
  </conditionalFormatting>
  <conditionalFormatting sqref="J19">
    <cfRule type="containsErrors" dxfId="330" priority="80">
      <formula>ISERROR(J19)</formula>
    </cfRule>
  </conditionalFormatting>
  <conditionalFormatting sqref="K19">
    <cfRule type="containsErrors" dxfId="329" priority="79">
      <formula>ISERROR(K19)</formula>
    </cfRule>
  </conditionalFormatting>
  <conditionalFormatting sqref="E18 C18">
    <cfRule type="containsErrors" dxfId="328" priority="77">
      <formula>ISERROR(C18)</formula>
    </cfRule>
  </conditionalFormatting>
  <conditionalFormatting sqref="H18">
    <cfRule type="containsErrors" dxfId="327" priority="76">
      <formula>ISERROR(H18)</formula>
    </cfRule>
  </conditionalFormatting>
  <conditionalFormatting sqref="F18">
    <cfRule type="containsErrors" dxfId="326" priority="75">
      <formula>ISERROR(F18)</formula>
    </cfRule>
  </conditionalFormatting>
  <conditionalFormatting sqref="J18">
    <cfRule type="containsErrors" dxfId="325" priority="74">
      <formula>ISERROR(J18)</formula>
    </cfRule>
  </conditionalFormatting>
  <conditionalFormatting sqref="K18">
    <cfRule type="containsErrors" dxfId="324" priority="73">
      <formula>ISERROR(K18)</formula>
    </cfRule>
  </conditionalFormatting>
  <conditionalFormatting sqref="H16">
    <cfRule type="containsErrors" dxfId="323" priority="42">
      <formula>ISERROR(H16)</formula>
    </cfRule>
  </conditionalFormatting>
  <conditionalFormatting sqref="J16">
    <cfRule type="containsErrors" dxfId="322" priority="41">
      <formula>ISERROR(J16)</formula>
    </cfRule>
  </conditionalFormatting>
  <conditionalFormatting sqref="M7">
    <cfRule type="containsErrors" dxfId="321" priority="10">
      <formula>ISERROR(M7)</formula>
    </cfRule>
  </conditionalFormatting>
  <conditionalFormatting sqref="M16">
    <cfRule type="containsErrors" dxfId="320" priority="9">
      <formula>ISERROR(M16)</formula>
    </cfRule>
  </conditionalFormatting>
  <conditionalFormatting sqref="M8">
    <cfRule type="containsErrors" dxfId="319" priority="8">
      <formula>ISERROR(M8)</formula>
    </cfRule>
  </conditionalFormatting>
  <conditionalFormatting sqref="M10">
    <cfRule type="containsErrors" dxfId="318" priority="7">
      <formula>ISERROR(M10)</formula>
    </cfRule>
  </conditionalFormatting>
  <conditionalFormatting sqref="M9">
    <cfRule type="containsErrors" dxfId="317" priority="6">
      <formula>ISERROR(M9)</formula>
    </cfRule>
  </conditionalFormatting>
  <conditionalFormatting sqref="M11">
    <cfRule type="containsErrors" dxfId="316" priority="5">
      <formula>ISERROR(M11)</formula>
    </cfRule>
  </conditionalFormatting>
  <conditionalFormatting sqref="M17">
    <cfRule type="containsErrors" dxfId="315" priority="4">
      <formula>ISERROR(M17)</formula>
    </cfRule>
  </conditionalFormatting>
  <conditionalFormatting sqref="M19">
    <cfRule type="containsErrors" dxfId="314" priority="3">
      <formula>ISERROR(M19)</formula>
    </cfRule>
  </conditionalFormatting>
  <conditionalFormatting sqref="M18">
    <cfRule type="containsErrors" dxfId="313" priority="2">
      <formula>ISERROR(M18)</formula>
    </cfRule>
  </conditionalFormatting>
  <conditionalFormatting sqref="M20">
    <cfRule type="containsErrors" dxfId="312" priority="1">
      <formula>ISERROR(M20)</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K6 B12:K12 B21:K27 B7:K7 B16:K16 B15:K15 B14:K14 B13:K13 N13 L13 L14:N14 N15 N6 N16 N7 L21:N27 N10:N11 N17:N20 N8 L12:N12 L6:M6 M13 O12:Q12 L9:Q9 L8:M8 O8:Q8 L28:Q32 L17:M20 O17:Q20 L10:M11 O10:Q11 O21:Q27 L7:M7 O7:Q7 L16:M16 O16:Q16 O6:Q6 L15:M15 O15:Q15 O14:Q14 O13:Q1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workbookViewId="0">
      <selection activeCell="A5" sqref="A5"/>
    </sheetView>
  </sheetViews>
  <sheetFormatPr baseColWidth="10" defaultRowHeight="15"/>
  <cols>
    <col min="1" max="1" width="38.5703125" bestFit="1" customWidth="1"/>
    <col min="2" max="2" width="76.140625" customWidth="1"/>
  </cols>
  <sheetData>
    <row r="1" spans="1:8" ht="16.5">
      <c r="A1" s="2" t="s">
        <v>122</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c r="A4" s="473" t="s">
        <v>181</v>
      </c>
      <c r="B4" s="474" t="s">
        <v>203</v>
      </c>
    </row>
    <row r="5" spans="1:8">
      <c r="A5" s="473" t="s">
        <v>181</v>
      </c>
      <c r="B5" s="474" t="s">
        <v>194</v>
      </c>
    </row>
    <row r="6" spans="1:8">
      <c r="A6" s="473" t="s">
        <v>137</v>
      </c>
      <c r="B6" s="474" t="s">
        <v>138</v>
      </c>
    </row>
    <row r="7" spans="1:8">
      <c r="A7" s="473" t="s">
        <v>94</v>
      </c>
      <c r="B7" s="474" t="s">
        <v>133</v>
      </c>
    </row>
    <row r="8" spans="1:8">
      <c r="A8" s="473" t="s">
        <v>26</v>
      </c>
      <c r="B8" s="474" t="s">
        <v>123</v>
      </c>
    </row>
    <row r="9" spans="1:8">
      <c r="A9" s="473" t="s">
        <v>119</v>
      </c>
      <c r="B9" s="474" t="s">
        <v>111</v>
      </c>
    </row>
    <row r="10" spans="1:8">
      <c r="A10" s="473" t="s">
        <v>2</v>
      </c>
      <c r="B10" s="474" t="s">
        <v>156</v>
      </c>
    </row>
    <row r="11" spans="1:8">
      <c r="A11" s="473" t="s">
        <v>135</v>
      </c>
      <c r="B11" s="474" t="s">
        <v>136</v>
      </c>
    </row>
    <row r="12" spans="1:8">
      <c r="A12" s="473" t="s">
        <v>124</v>
      </c>
      <c r="B12" s="474" t="s">
        <v>115</v>
      </c>
    </row>
    <row r="13" spans="1:8">
      <c r="A13" s="473" t="s">
        <v>24</v>
      </c>
      <c r="B13" s="474" t="s">
        <v>114</v>
      </c>
    </row>
    <row r="14" spans="1:8">
      <c r="A14" s="473" t="s">
        <v>91</v>
      </c>
      <c r="B14" s="474" t="s">
        <v>90</v>
      </c>
    </row>
    <row r="15" spans="1:8">
      <c r="A15" s="473" t="s">
        <v>20</v>
      </c>
      <c r="B15" s="474" t="s">
        <v>125</v>
      </c>
    </row>
    <row r="16" spans="1:8" ht="31.5">
      <c r="A16" s="473" t="s">
        <v>25</v>
      </c>
      <c r="B16" s="474" t="s">
        <v>126</v>
      </c>
    </row>
    <row r="17" spans="1:2">
      <c r="A17" s="473" t="s">
        <v>95</v>
      </c>
      <c r="B17" s="474" t="s">
        <v>204</v>
      </c>
    </row>
    <row r="18" spans="1:2">
      <c r="A18" s="473" t="s">
        <v>95</v>
      </c>
      <c r="B18" s="474" t="s">
        <v>195</v>
      </c>
    </row>
    <row r="19" spans="1:2">
      <c r="A19" s="473" t="s">
        <v>93</v>
      </c>
      <c r="B19" s="474" t="s">
        <v>131</v>
      </c>
    </row>
    <row r="20" spans="1:2">
      <c r="A20" s="473" t="s">
        <v>92</v>
      </c>
      <c r="B20" s="474" t="s">
        <v>132</v>
      </c>
    </row>
    <row r="21" spans="1:2" ht="21">
      <c r="A21" s="473" t="s">
        <v>178</v>
      </c>
      <c r="B21" s="474" t="s">
        <v>127</v>
      </c>
    </row>
    <row r="22" spans="1:2" ht="21">
      <c r="A22" s="473" t="s">
        <v>162</v>
      </c>
      <c r="B22" s="474" t="s">
        <v>128</v>
      </c>
    </row>
    <row r="23" spans="1:2" ht="21">
      <c r="A23" s="473" t="s">
        <v>129</v>
      </c>
      <c r="B23" s="474" t="s">
        <v>130</v>
      </c>
    </row>
    <row r="24" spans="1:2">
      <c r="A24" s="473" t="s">
        <v>112</v>
      </c>
      <c r="B24" s="474" t="s">
        <v>113</v>
      </c>
    </row>
    <row r="25" spans="1:2">
      <c r="A25" s="473" t="s">
        <v>110</v>
      </c>
      <c r="B25" s="474" t="s">
        <v>134</v>
      </c>
    </row>
  </sheetData>
  <sortState ref="A4:B23">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(share)'!Druckbereich</vt:lpstr>
      <vt:lpstr>'BG T03 (P&amp;L)'!Druckbereich</vt:lpstr>
      <vt:lpstr>'BG T04 (Balance Sheet)'!Druckbereich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Krammer, Victoria</cp:lastModifiedBy>
  <cp:lastPrinted>2019-07-26T15:39:33Z</cp:lastPrinted>
  <dcterms:created xsi:type="dcterms:W3CDTF">2018-04-24T08:53:21Z</dcterms:created>
  <dcterms:modified xsi:type="dcterms:W3CDTF">2019-07-29T17:17:58Z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