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6\"/>
    </mc:Choice>
  </mc:AlternateContent>
  <xr:revisionPtr revIDLastSave="0" documentId="13_ncr:1_{A3FF9FE8-9FC5-4EFB-A3DD-280D38D55969}" xr6:coauthVersionLast="47" xr6:coauthVersionMax="47" xr10:uidLastSave="{00000000-0000-0000-0000-000000000000}"/>
  <bookViews>
    <workbookView xWindow="-120" yWindow="-120" windowWidth="38640" windowHeight="21120" tabRatio="750" activeTab="3"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5" l="1"/>
  <c r="F165" i="5" s="1"/>
  <c r="C131" i="5"/>
  <c r="F136" i="5" s="1"/>
  <c r="C100" i="5"/>
  <c r="F105" i="5" s="1"/>
  <c r="C227" i="6"/>
  <c r="F228" i="6" s="1"/>
  <c r="F44" i="6"/>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D227" i="6"/>
  <c r="G232" i="6" s="1"/>
  <c r="D214" i="6"/>
  <c r="G208" i="6" s="1"/>
  <c r="C214" i="6"/>
  <c r="F213"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C157" i="5"/>
  <c r="F162" i="5" s="1"/>
  <c r="G135" i="5"/>
  <c r="G133" i="5"/>
  <c r="D131" i="5"/>
  <c r="G126" i="5" s="1"/>
  <c r="G125" i="5"/>
  <c r="G123" i="5"/>
  <c r="G122" i="5"/>
  <c r="G116" i="5"/>
  <c r="G114" i="5"/>
  <c r="G113" i="5"/>
  <c r="D100" i="5"/>
  <c r="G102" i="5" s="1"/>
  <c r="D77" i="5"/>
  <c r="G86" i="5" s="1"/>
  <c r="C77" i="5"/>
  <c r="F82" i="5" s="1"/>
  <c r="C58" i="5"/>
  <c r="F59" i="5" s="1"/>
  <c r="C47" i="5"/>
  <c r="D45" i="5"/>
  <c r="F307" i="5"/>
  <c r="C291" i="5"/>
  <c r="D295" i="5"/>
  <c r="C295" i="5"/>
  <c r="D291" i="5"/>
  <c r="C307" i="5"/>
  <c r="C293" i="5"/>
  <c r="D307" i="5"/>
  <c r="F293" i="5"/>
  <c r="G293" i="5"/>
  <c r="F295" i="5"/>
  <c r="D293" i="5"/>
  <c r="G230" i="6" l="1"/>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G227" i="6" l="1"/>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<sst xmlns="http://schemas.openxmlformats.org/spreadsheetml/2006/main" count="2345" uniqueCount="1553">
  <si>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</si>
  <si>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</si>
  <si>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</si>
  <si>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</si>
  <si>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</si>
  <si>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</si>
  <si>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</si>
  <si>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</si>
  <si>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</si>
  <si>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</si>
  <si>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</si>
  <si>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</si>
  <si>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</si>
  <si>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</si>
  <si>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</si>
  <si>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</si>
  <si>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</si>
  <si>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</si>
  <si>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</si>
  <si>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</si>
  <si>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</si>
  <si>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</si>
  <si>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</si>
  <si>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</si>
  <si>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</si>
  <si>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</si>
  <si>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</si>
  <si>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</si>
  <si>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</si>
  <si>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</si>
  <si>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</si>
  <si>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</si>
  <si>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</si>
  <si>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</si>
  <si>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</si>
  <si>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</si>
  <si>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</si>
  <si>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</si>
  <si>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</si>
  <si>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</si>
  <si>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</si>
  <si>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</si>
  <si>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</si>
  <si>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</si>
  <si>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</si>
  <si>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</si>
  <si>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</si>
  <si>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</si>
  <si>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</si>
  <si>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</si>
  <si>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</si>
  <si>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</si>
  <si>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</si>
  <si>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</si>
  <si>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</si>
  <si>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</si>
  <si>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</si>
  <si>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</si>
  <si>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</si>
  <si>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</si>
  <si>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</si>
  <si>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</si>
  <si>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</si>
  <si>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</si>
  <si>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</si>
  <si>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</si>
  <si>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</si>
  <si>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</si>
  <si>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</si>
  <si>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</si>
  <si>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</si>
  <si>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</si>
  <si>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</si>
  <si>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</si>
  <si>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</si>
  <si>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</si>
  <si>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</si>
  <si>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</si>
  <si>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</si>
  <si>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</si>
  <si>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</si>
  <si>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</si>
  <si>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</si>
  <si>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</si>
  <si>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</si>
  <si>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</si>
  <si>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</si>
  <si>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</si>
  <si>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</si>
  <si>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</si>
  <si>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</si>
  <si>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</si>
  <si>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</si>
  <si>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</si>
  <si>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</si>
  <si>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</si>
  <si>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</si>
  <si>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</si>
  <si>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</si>
  <si>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</si>
  <si>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</si>
  <si>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</si>
  <si>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</si>
  <si>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</si>
  <si>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</si>
  <si>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</si>
  <si>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</si>
  <si>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</si>
  <si>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</si>
  <si>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</si>
  <si>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</si>
  <si>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</si>
  <si>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</si>
  <si>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</si>
  <si>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</si>
  <si>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</si>
  <si>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</si>
  <si>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</si>
  <si>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</si>
  <si>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</si>
  <si>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</si>
  <si>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</si>
  <si>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</si>
  <si>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</si>
  <si>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</si>
  <si>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</si>
  <si>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</si>
  <si>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</si>
  <si>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</si>
  <si>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</si>
  <si>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</si>
  <si>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</si>
  <si>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</si>
  <si>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</si>
  <si>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</si>
  <si>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</si>
  <si>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</si>
  <si>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</si>
  <si>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</si>
  <si>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</si>
  <si>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</si>
  <si>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</si>
  <si>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</si>
  <si>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</si>
  <si>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</si>
  <si>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</si>
  <si>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</si>
  <si>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</si>
  <si>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</si>
  <si>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</si>
  <si>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</si>
  <si>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</si>
  <si>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</si>
  <si>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</si>
  <si>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</si>
  <si>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</si>
  <si>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</si>
  <si>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</si>
  <si>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</si>
  <si>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</si>
  <si>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</si>
  <si>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</si>
  <si>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</si>
  <si>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</si>
  <si>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</si>
  <si>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</si>
  <si>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</si>
  <si>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</si>
  <si>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</si>
  <si>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</si>
  <si>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</si>
  <si>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</si>
  <si>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</si>
  <si>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</si>
  <si>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</si>
  <si>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</si>
  <si>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</si>
  <si>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</si>
  <si>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</si>
  <si>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</si>
  <si>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</si>
  <si>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</si>
  <si>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</si>
  <si>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</si>
  <si>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</si>
  <si>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</si>
  <si>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</si>
  <si>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</si>
  <si>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</si>
  <si>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</si>
  <si>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</si>
  <si>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</si>
  <si>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</si>
  <si>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</si>
  <si>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</si>
  <si>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</si>
  <si>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</si>
  <si>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</si>
  <si>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</si>
  <si>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</si>
  <si>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</si>
  <si>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</si>
  <si>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</si>
  <si>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</si>
  <si>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</si>
  <si>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</si>
  <si>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</si>
  <si>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</si>
  <si>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</si>
  <si>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</si>
  <si>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</si>
  <si>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</si>
  <si>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</si>
  <si>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</si>
  <si>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</si>
  <si>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</si>
  <si>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</si>
  <si>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</si>
  <si>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</si>
  <si>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</si>
  <si>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</si>
  <si>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</si>
  <si>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</si>
  <si>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</si>
  <si>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</si>
  <si>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</si>
  <si>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</si>
  <si>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</si>
  <si>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</si>
  <si>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</si>
  <si>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</si>
  <si>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</si>
  <si>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</si>
  <si>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</si>
  <si>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</si>
  <si>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</si>
  <si>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</si>
  <si>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</si>
  <si>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</si>
  <si>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</si>
  <si>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</si>
  <si>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</si>
  <si>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</si>
  <si>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</si>
  <si>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</si>
  <si>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</si>
  <si>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</si>
  <si>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</si>
  <si>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</si>
  <si>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</si>
  <si>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</si>
  <si>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</si>
  <si>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</si>
  <si>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</si>
  <si>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</si>
  <si>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</si>
  <si>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</si>
  <si>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</si>
  <si>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</si>
  <si>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</si>
  <si>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</si>
  <si>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</si>
  <si>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</si>
  <si>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</si>
  <si>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</si>
  <si>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</si>
  <si>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</si>
  <si>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</si>
  <si>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</si>
  <si>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</si>
  <si>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</si>
  <si>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</si>
  <si>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</si>
  <si>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</si>
  <si>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</si>
  <si>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</si>
  <si>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</si>
  <si>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</si>
  <si>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</si>
  <si>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</si>
  <si>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</si>
  <si>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</si>
  <si>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</si>
  <si>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</si>
  <si>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</si>
  <si>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</si>
  <si>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</si>
  <si>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</si>
  <si>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</si>
  <si>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</si>
  <si>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</si>
  <si>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</si>
  <si>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</si>
  <si>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</si>
  <si>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</si>
  <si>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</si>
  <si>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</si>
  <si>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</si>
  <si>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</si>
  <si>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</si>
  <si>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</si>
  <si>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</si>
  <si>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</si>
  <si>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</si>
  <si>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</si>
  <si>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</si>
  <si>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</si>
  <si>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</si>
  <si>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</si>
  <si>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</si>
  <si>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</si>
  <si>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</si>
  <si>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</si>
  <si>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</si>
  <si>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</si>
  <si>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</si>
  <si>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</si>
  <si>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</si>
  <si>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</si>
  <si>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</si>
  <si>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</si>
  <si>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</si>
  <si>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</si>
  <si>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</si>
  <si>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</si>
  <si>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</si>
  <si>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</si>
  <si>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</si>
  <si>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</si>
  <si>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</si>
  <si>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</si>
  <si>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</si>
  <si>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</si>
  <si>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</si>
  <si>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</si>
  <si>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</si>
  <si>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</si>
  <si>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</si>
  <si>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</si>
  <si>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</si>
  <si>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</si>
  <si>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</si>
  <si>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</si>
  <si>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</si>
  <si>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</si>
  <si>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</si>
  <si>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</si>
  <si>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</si>
  <si>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</si>
  <si>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</si>
  <si>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</si>
  <si>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</si>
  <si>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</si>
  <si>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</si>
  <si>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</si>
  <si>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</si>
  <si>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</si>
  <si>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</si>
  <si>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</si>
  <si>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</si>
  <si>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</si>
  <si>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</si>
  <si>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</si>
  <si>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</si>
  <si>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</si>
  <si>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</si>
  <si>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</si>
  <si>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</si>
  <si>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</si>
  <si>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</si>
  <si>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</si>
  <si>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</si>
  <si>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</si>
  <si>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</si>
  <si>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</si>
  <si>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</si>
  <si>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</si>
  <si>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</si>
  <si>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</si>
  <si>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</si>
  <si>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</si>
  <si>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</si>
  <si>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</si>
  <si>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</si>
  <si>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</si>
  <si>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</si>
  <si>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</si>
  <si>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</si>
  <si>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</si>
  <si>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</si>
  <si>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</si>
  <si>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</si>
  <si>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</si>
  <si>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</si>
  <si>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</si>
  <si>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</si>
  <si>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</si>
  <si>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</si>
  <si>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</si>
  <si>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</si>
  <si>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</si>
  <si>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</si>
  <si>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</si>
  <si>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</si>
  <si>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</si>
  <si>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</si>
  <si>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</si>
  <si>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</si>
  <si>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</si>
  <si>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</si>
  <si>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</si>
  <si>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</si>
  <si>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</si>
  <si>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</si>
  <si>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</si>
  <si>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</si>
  <si>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</si>
  <si>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</si>
  <si>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</si>
  <si>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</si>
  <si>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</si>
  <si>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</si>
  <si>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</si>
  <si>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</si>
  <si>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</si>
  <si>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</si>
  <si>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</si>
  <si>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</si>
  <si>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</si>
  <si>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</si>
  <si>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</si>
  <si>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</si>
  <si>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</si>
  <si>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</si>
  <si>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</si>
  <si>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</si>
  <si>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</si>
  <si>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</si>
  <si>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</si>
  <si>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</si>
  <si>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</si>
  <si>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</si>
  <si>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</si>
  <si>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</si>
  <si>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</si>
  <si>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</si>
  <si>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</si>
  <si>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</si>
  <si>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</si>
  <si>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</si>
  <si>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</si>
  <si>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</si>
  <si>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</si>
  <si>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</si>
  <si>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</si>
  <si>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</si>
  <si>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</si>
  <si>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</si>
  <si>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</si>
  <si>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</si>
  <si>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</si>
  <si>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</si>
  <si>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</si>
  <si>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</si>
  <si>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</si>
  <si>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</si>
  <si>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</si>
  <si>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</si>
  <si>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</si>
  <si>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</si>
  <si>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</si>
  <si>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</si>
  <si>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</si>
  <si>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</si>
  <si>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</si>
  <si>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</si>
  <si>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</si>
  <si>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</si>
  <si>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</si>
  <si>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</si>
  <si>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</si>
  <si>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</si>
  <si>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</si>
  <si>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</si>
  <si>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</si>
  <si>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</si>
  <si>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</si>
  <si>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</si>
  <si>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</si>
  <si>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</si>
  <si>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</si>
  <si>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</si>
  <si>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</si>
  <si>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</si>
  <si>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</si>
  <si>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</si>
  <si>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</si>
  <si>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</si>
  <si>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</si>
  <si>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</si>
  <si>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</si>
  <si>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</si>
  <si>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</si>
  <si>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</si>
  <si>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</si>
  <si>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</si>
  <si>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</si>
  <si>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</si>
  <si>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</si>
  <si>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</si>
  <si>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</si>
  <si>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</si>
  <si>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</si>
  <si>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</si>
  <si>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</si>
  <si>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</si>
  <si>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</si>
  <si>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</si>
  <si>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</si>
  <si>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</si>
  <si>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</si>
  <si>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</si>
  <si>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</si>
  <si>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</si>
  <si>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</si>
  <si>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</si>
  <si>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</si>
  <si>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</si>
  <si>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</si>
  <si>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</si>
  <si>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</si>
  <si>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</si>
  <si>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</si>
  <si>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</si>
  <si>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</si>
  <si>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</si>
  <si>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</si>
  <si>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</si>
  <si>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</si>
  <si>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</si>
  <si>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</si>
  <si>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</si>
  <si>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</si>
  <si>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</si>
  <si>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</si>
  <si>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</si>
  <si>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</si>
  <si>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</si>
  <si>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</si>
  <si>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</si>
  <si>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</si>
  <si>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</si>
  <si>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</si>
  <si>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</si>
  <si>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</si>
  <si>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</si>
  <si>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</si>
  <si>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</si>
  <si>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</si>
  <si>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</si>
  <si>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</si>
  <si>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</si>
  <si>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</si>
  <si>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</si>
  <si>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</si>
  <si>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</si>
  <si>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</si>
  <si>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</si>
  <si>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</si>
  <si>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</si>
  <si>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</si>
  <si>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</si>
  <si>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</si>
  <si>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</si>
  <si>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</si>
  <si>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</si>
  <si>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</si>
  <si>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</si>
  <si>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</si>
  <si>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</si>
  <si>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</si>
  <si>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</si>
  <si>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</si>
  <si>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</si>
  <si>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</si>
  <si>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</si>
  <si>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</si>
  <si>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</si>
  <si>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</si>
  <si>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</si>
  <si>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</si>
  <si>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</si>
  <si>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</si>
  <si>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</si>
  <si>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</si>
  <si>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</si>
  <si>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</si>
  <si>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</si>
  <si>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</si>
  <si>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</si>
  <si>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</si>
  <si>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</si>
  <si>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</si>
  <si>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</si>
  <si>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</si>
  <si>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</si>
  <si>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</si>
  <si>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</si>
  <si>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</si>
  <si>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</si>
  <si>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</si>
  <si>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</si>
  <si>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</si>
  <si>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</si>
  <si>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</si>
  <si>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</si>
  <si>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</si>
  <si>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</si>
  <si>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</si>
  <si>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</si>
  <si>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</si>
  <si>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</si>
  <si>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</si>
  <si>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</si>
  <si>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</si>
  <si>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</si>
  <si>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</si>
  <si>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</si>
  <si>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</si>
  <si>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</si>
  <si>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</si>
  <si>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</si>
  <si>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</si>
  <si>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</si>
  <si>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</si>
  <si>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</si>
  <si>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</si>
  <si>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</si>
  <si>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</si>
  <si>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</si>
  <si>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</si>
  <si>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</si>
  <si>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</si>
  <si>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</si>
  <si>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</si>
  <si>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</si>
  <si>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</si>
  <si>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</si>
  <si>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</si>
  <si>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</si>
  <si>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</si>
  <si>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</si>
  <si>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</si>
  <si>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</si>
  <si>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</si>
  <si>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</si>
  <si>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</si>
  <si>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</si>
  <si>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</si>
  <si>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</si>
  <si>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</si>
  <si>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</si>
  <si>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</si>
  <si>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</si>
  <si>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</si>
  <si>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</si>
  <si>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</si>
  <si>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</si>
  <si>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</si>
  <si>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</si>
  <si>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</si>
  <si>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</si>
  <si>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</si>
  <si>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</si>
  <si>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</si>
  <si>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</si>
  <si>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</si>
  <si>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</si>
  <si>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</si>
  <si>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</si>
  <si>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</si>
  <si>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</si>
  <si>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</si>
  <si>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</si>
  <si>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</si>
  <si>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</si>
  <si>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</si>
  <si>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</si>
  <si>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</si>
  <si>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</si>
  <si>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</si>
  <si>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</si>
  <si>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</si>
  <si>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</si>
  <si>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</si>
  <si>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</si>
  <si>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</si>
  <si>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</si>
  <si>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</si>
  <si>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</si>
  <si>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</si>
  <si>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</si>
  <si>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</si>
  <si>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</si>
  <si>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</si>
  <si>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</si>
  <si>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</si>
  <si>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</si>
  <si>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</si>
  <si>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</si>
  <si>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</si>
  <si>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</si>
  <si>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</si>
  <si>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</si>
  <si>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</si>
  <si>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</si>
  <si>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</si>
  <si>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</si>
  <si>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</si>
  <si>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</si>
  <si>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</si>
  <si>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</si>
  <si>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</si>
  <si>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</si>
  <si>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</si>
  <si>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</si>
  <si>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</si>
  <si>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</si>
  <si>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</si>
  <si>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</si>
  <si>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</si>
  <si>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</si>
  <si>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</si>
  <si>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</si>
  <si>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</si>
  <si>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</si>
  <si>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</si>
  <si>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</si>
  <si>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</si>
  <si>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</si>
  <si>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</si>
  <si>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</si>
  <si>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</si>
  <si>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</si>
  <si>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</si>
  <si>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</si>
  <si>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</si>
  <si>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</si>
  <si>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</si>
  <si>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</si>
  <si>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</si>
  <si>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</si>
  <si>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</si>
  <si>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</si>
  <si>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</si>
  <si>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</si>
  <si>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</si>
  <si>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</si>
  <si>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</si>
  <si>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</si>
  <si>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</si>
  <si>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</si>
  <si>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</si>
  <si>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</si>
  <si>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</si>
  <si>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</si>
  <si>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</si>
  <si>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</si>
  <si>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</si>
  <si>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</si>
  <si>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</si>
  <si>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</si>
  <si>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</si>
  <si>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</si>
  <si>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</si>
  <si>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</si>
  <si>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</si>
  <si>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</si>
  <si>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</si>
  <si>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</si>
  <si>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</si>
  <si>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</si>
  <si>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</si>
  <si>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</si>
  <si>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</si>
  <si>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</si>
  <si>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</si>
  <si>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</si>
  <si>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</si>
  <si>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</si>
  <si>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</si>
  <si>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</si>
  <si>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</si>
  <si>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</si>
  <si>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</si>
  <si>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</si>
  <si>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</si>
  <si>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</si>
  <si>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</si>
  <si>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</si>
  <si>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</si>
  <si>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</si>
  <si>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</si>
  <si>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</si>
  <si>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</si>
  <si>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</si>
  <si>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</si>
  <si>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</si>
  <si>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</si>
  <si>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</si>
  <si>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</si>
  <si>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</si>
  <si>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</si>
  <si>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</si>
  <si>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</si>
  <si>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</si>
  <si>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</si>
  <si>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</si>
  <si>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</si>
  <si>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</si>
  <si>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</si>
  <si>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</si>
  <si>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</si>
  <si>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</si>
  <si>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</si>
  <si>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</si>
  <si>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</si>
  <si>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</si>
  <si>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</si>
  <si>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</si>
  <si>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</si>
  <si>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</si>
  <si>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</si>
  <si>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</si>
  <si>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</si>
  <si>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</si>
  <si>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</si>
  <si>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</si>
  <si>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</si>
  <si>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</si>
  <si>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</si>
  <si>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</si>
  <si>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</si>
  <si>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</si>
  <si>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</si>
  <si>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</si>
  <si>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</si>
  <si>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</si>
  <si>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</si>
  <si>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</si>
  <si>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</si>
  <si>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</si>
  <si>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</si>
  <si>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</si>
  <si>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</si>
  <si>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</si>
  <si>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</si>
  <si>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</si>
  <si>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</si>
  <si>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</si>
  <si>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</si>
  <si>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</si>
  <si>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</si>
  <si>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</si>
  <si>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</si>
  <si>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</si>
  <si>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</si>
  <si>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</si>
  <si>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</si>
  <si>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</si>
  <si>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</si>
  <si>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</si>
  <si>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</si>
  <si>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</si>
  <si>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</si>
  <si>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</si>
  <si>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</si>
  <si>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</si>
  <si>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</si>
  <si>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</si>
  <si>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</si>
  <si>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</si>
  <si>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</si>
  <si>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</si>
  <si>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</si>
  <si>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</si>
  <si>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</si>
  <si>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</si>
  <si>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</si>
  <si>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</si>
  <si>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</si>
  <si>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</si>
  <si>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</si>
  <si>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</si>
  <si>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</si>
  <si>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</si>
  <si>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</si>
  <si>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</si>
  <si>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</si>
  <si>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</si>
  <si>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</si>
  <si>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</si>
  <si>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</si>
  <si>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</si>
  <si>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</si>
  <si>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</si>
  <si>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</si>
  <si>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</si>
  <si>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</si>
  <si>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</si>
  <si>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</si>
  <si>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</si>
  <si>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</si>
  <si>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</si>
  <si>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</si>
  <si>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</si>
  <si>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</si>
  <si>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</si>
  <si>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</si>
  <si>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</si>
  <si>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</si>
  <si>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</si>
  <si>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</si>
  <si>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</si>
  <si>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</si>
  <si>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</si>
  <si>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</si>
  <si>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</si>
  <si>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</si>
  <si>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</si>
  <si>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</si>
  <si>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</si>
  <si>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</si>
  <si>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</si>
  <si>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</si>
  <si>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</si>
  <si>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</si>
  <si>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</si>
  <si>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</si>
  <si>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</si>
  <si>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</si>
  <si>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</si>
  <si>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</si>
  <si>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</si>
  <si>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</si>
  <si>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</si>
  <si>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</si>
  <si>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</si>
  <si>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</si>
  <si>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</si>
  <si>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</si>
  <si>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</si>
  <si>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</si>
  <si>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</si>
  <si>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</si>
  <si>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</si>
  <si>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</si>
  <si>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</si>
  <si>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</si>
  <si>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</si>
  <si>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</si>
  <si>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</si>
  <si>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</si>
  <si>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</si>
  <si>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</si>
  <si>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</si>
  <si>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</si>
  <si>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</si>
  <si>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</si>
  <si>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</si>
  <si>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</si>
  <si>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</si>
  <si>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</si>
  <si>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</si>
  <si>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</si>
  <si>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</si>
  <si>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</si>
  <si>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</si>
  <si>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</si>
  <si>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</si>
  <si>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</si>
  <si>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</si>
  <si>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</si>
  <si>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</si>
  <si>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</si>
  <si>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</si>
  <si>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</si>
  <si>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</si>
  <si>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</si>
  <si>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</si>
  <si>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</si>
  <si>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</si>
  <si>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</si>
  <si>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</si>
  <si>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</si>
  <si>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</si>
  <si>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</si>
  <si>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</si>
  <si>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</si>
  <si>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</si>
  <si>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</si>
  <si>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</si>
  <si>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</si>
  <si>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</si>
  <si>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</si>
  <si>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</si>
  <si>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</si>
  <si>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</si>
  <si>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</si>
  <si>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</si>
  <si>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</si>
  <si>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</si>
  <si>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</si>
  <si>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</si>
  <si>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</si>
  <si>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</si>
  <si>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</si>
  <si>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</si>
  <si>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</si>
  <si>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</si>
  <si>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</si>
  <si>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</si>
  <si>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</si>
  <si>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</si>
  <si>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</si>
  <si>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</si>
  <si>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</si>
  <si>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</si>
  <si>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</si>
  <si>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</si>
  <si>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</si>
  <si>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</si>
  <si>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</si>
  <si>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</si>
  <si>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</si>
  <si>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</si>
  <si>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</si>
  <si>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</si>
  <si>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</si>
  <si>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</si>
  <si>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</si>
  <si>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</si>
  <si>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</si>
  <si>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</si>
  <si>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</si>
  <si>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</si>
  <si>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</si>
  <si>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</si>
  <si>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</si>
  <si>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</si>
  <si>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</si>
  <si>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</si>
  <si>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</si>
  <si>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</si>
  <si>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</si>
  <si>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</si>
  <si>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</si>
  <si>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</si>
  <si>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</si>
  <si>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</si>
  <si>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</si>
  <si>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</si>
  <si>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</si>
  <si>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</si>
  <si>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</si>
  <si>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</si>
  <si>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</si>
  <si>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</si>
  <si>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</si>
  <si>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</si>
  <si>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</si>
  <si>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</si>
  <si>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</si>
  <si>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</si>
  <si>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</si>
  <si>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</si>
  <si>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</si>
  <si>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</si>
  <si>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</si>
  <si>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</si>
  <si>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</si>
  <si>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</si>
  <si>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</si>
  <si>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</si>
  <si>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</si>
  <si>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</si>
  <si>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</si>
  <si>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</si>
  <si>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</si>
  <si>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</si>
  <si>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</si>
  <si>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</si>
  <si>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</si>
  <si>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</si>
  <si>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</si>
  <si>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</si>
  <si>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</si>
  <si>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</si>
  <si>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</si>
  <si>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</si>
  <si>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</si>
  <si>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</si>
  <si>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</si>
  <si>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</si>
  <si>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</si>
  <si>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</si>
  <si>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</si>
  <si>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</si>
  <si>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</si>
  <si>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</si>
  <si>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</si>
  <si>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</si>
  <si>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</si>
  <si>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</si>
  <si>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</si>
  <si>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</si>
  <si>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</si>
  <si>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</si>
  <si>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</si>
  <si>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</si>
  <si>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</si>
  <si>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</si>
  <si>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</si>
  <si>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</si>
  <si>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</si>
  <si>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</si>
  <si>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</si>
  <si>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</si>
  <si>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</si>
  <si>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</si>
  <si>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</si>
  <si>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</si>
  <si>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</si>
  <si>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</si>
  <si>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</si>
  <si>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</si>
  <si>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</si>
  <si>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</si>
  <si>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</si>
  <si>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</si>
  <si>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</si>
  <si>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</si>
  <si>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</si>
  <si>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</si>
  <si>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</si>
  <si>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</si>
  <si>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</si>
  <si>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</si>
  <si>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</si>
  <si>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</si>
  <si>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</si>
  <si>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</si>
  <si>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</si>
  <si>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</si>
  <si>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</si>
  <si>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</si>
  <si>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</si>
  <si>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</si>
  <si>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</si>
  <si>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</si>
  <si>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</si>
  <si>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</si>
  <si>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</si>
  <si>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</si>
  <si>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</si>
  <si>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</si>
  <si>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</si>
  <si>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</si>
  <si>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</si>
  <si>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</si>
  <si>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</si>
  <si>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</si>
  <si>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</si>
  <si>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</si>
  <si>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</si>
  <si>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</si>
  <si>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</si>
  <si>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</si>
  <si>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</si>
  <si>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</si>
  <si>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</si>
  <si>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</si>
  <si>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</si>
  <si>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</si>
  <si>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</si>
  <si>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</si>
  <si>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</si>
  <si>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</si>
  <si>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</si>
  <si>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</si>
  <si>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</si>
  <si>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</si>
  <si>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</si>
  <si>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</si>
  <si>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</si>
  <si>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</si>
  <si>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</si>
  <si>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</si>
  <si>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</si>
  <si>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</si>
  <si>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</si>
  <si>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</si>
  <si>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</si>
  <si>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</si>
  <si>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</si>
  <si>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</si>
  <si>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</si>
  <si>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</si>
  <si>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</si>
  <si>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</si>
  <si>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</si>
  <si>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</si>
  <si>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</si>
  <si>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</si>
  <si>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</si>
  <si>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</si>
  <si>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</si>
  <si>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</si>
  <si>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</si>
  <si>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</si>
  <si>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</si>
  <si>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</si>
  <si>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</si>
  <si>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</si>
  <si>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</si>
  <si>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</si>
  <si>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</si>
  <si>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</si>
  <si>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</si>
  <si>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</si>
  <si>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</si>
  <si>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</si>
  <si>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</si>
  <si>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</si>
  <si>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</si>
  <si>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</si>
  <si>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</si>
  <si>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</si>
  <si>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</si>
  <si>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</si>
  <si>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</si>
  <si>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</si>
  <si>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</si>
  <si>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</si>
  <si>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</si>
  <si>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</si>
  <si>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</si>
  <si>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</si>
  <si>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</si>
  <si>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</si>
  <si>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</si>
  <si>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</si>
  <si>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</si>
  <si>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</si>
  <si>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</si>
  <si>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</si>
  <si>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</si>
  <si>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</si>
  <si>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</si>
  <si>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</si>
  <si>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</si>
  <si>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</si>
  <si>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</si>
  <si>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</si>
  <si>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</si>
  <si>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</si>
  <si>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</si>
  <si>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</si>
  <si>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</si>
  <si>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</si>
  <si>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</si>
  <si>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</si>
  <si>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</si>
  <si>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</si>
  <si>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</si>
  <si>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</si>
  <si>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</si>
  <si>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</si>
  <si>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</si>
  <si>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</si>
  <si>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</si>
  <si>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</si>
  <si>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</si>
  <si>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</si>
  <si>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</si>
  <si>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</si>
  <si>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</si>
  <si>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</si>
  <si>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</si>
  <si>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</si>
  <si>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</si>
  <si>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</si>
  <si>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</si>
  <si>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</si>
  <si>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</si>
  <si>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</si>
  <si>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</si>
  <si>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</si>
  <si>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</si>
  <si>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</si>
  <si>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</si>
  <si>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</si>
  <si>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</si>
  <si>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</si>
  <si>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</si>
  <si>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</si>
  <si>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</si>
  <si>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</si>
  <si>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</si>
  <si>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</si>
  <si>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</si>
  <si>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</si>
  <si>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</si>
  <si>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</si>
  <si>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</si>
  <si>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</si>
  <si>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</si>
  <si>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</si>
  <si>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</si>
  <si>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</si>
  <si>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</si>
  <si>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</si>
  <si>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</si>
  <si>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</si>
  <si>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</si>
  <si>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</si>
  <si>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</si>
  <si>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</si>
  <si>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</si>
  <si>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</si>
  <si>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</si>
  <si>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</si>
  <si>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</si>
  <si>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</si>
  <si>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</si>
  <si>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</si>
  <si>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</si>
  <si>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</si>
  <si>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</si>
  <si>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</si>
  <si>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</si>
  <si>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</si>
  <si>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</si>
  <si>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</si>
  <si>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</si>
  <si>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</si>
  <si>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</si>
  <si>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</si>
  <si>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</si>
  <si>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</si>
  <si>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</si>
  <si>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</si>
  <si>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</si>
  <si>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</si>
  <si>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</si>
  <si>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</si>
  <si>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</si>
  <si>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</si>
  <si>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</si>
  <si>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</si>
  <si>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</si>
  <si>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</si>
  <si>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</si>
  <si>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</si>
  <si>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</si>
  <si>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</si>
  <si>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</si>
  <si>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</si>
  <si>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</si>
  <si>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</si>
  <si>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</si>
  <si>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</si>
  <si>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</si>
  <si>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</si>
  <si>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</si>
  <si>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</si>
  <si>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</si>
  <si>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</si>
  <si>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</si>
  <si>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</si>
  <si>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</si>
  <si>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</si>
  <si>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</si>
  <si>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</si>
  <si>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</si>
  <si>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</si>
  <si>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</si>
  <si>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</si>
  <si>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</si>
  <si>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</si>
  <si>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</si>
  <si>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</si>
  <si>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</si>
  <si>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</si>
  <si>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</si>
  <si>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</si>
  <si>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</si>
  <si>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</si>
  <si>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</si>
  <si>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</si>
  <si>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</si>
  <si>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</si>
  <si>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</si>
  <si>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</si>
  <si>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</si>
  <si>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</si>
  <si>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</si>
  <si>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</si>
  <si>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</si>
  <si>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</si>
  <si>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</si>
  <si>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</si>
  <si>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</si>
  <si>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</si>
  <si>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</si>
  <si>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</si>
  <si>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</si>
  <si>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</si>
  <si>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</si>
  <si>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</si>
  <si>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</si>
  <si>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</si>
  <si>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</si>
  <si>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</si>
  <si>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</si>
  <si>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</si>
  <si>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</si>
  <si>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</si>
  <si>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</si>
  <si>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</si>
  <si>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</si>
  <si>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</si>
  <si>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</si>
  <si>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</si>
  <si>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</si>
  <si>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</si>
  <si>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</si>
  <si>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</si>
  <si>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</si>
  <si>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</si>
  <si>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</si>
  <si>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</si>
  <si>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</si>
  <si>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</si>
  <si>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</si>
  <si>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</si>
  <si>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</si>
  <si>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</si>
  <si>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</si>
  <si>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</si>
  <si>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</si>
  <si>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</si>
  <si>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</si>
  <si>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</si>
  <si>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</si>
  <si>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</si>
  <si>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</si>
  <si>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</si>
  <si>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</si>
  <si>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</si>
  <si>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</si>
  <si>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</si>
  <si>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</si>
  <si>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</si>
  <si>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</si>
  <si>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</si>
  <si>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</si>
  <si>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</si>
  <si>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</si>
  <si>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</si>
  <si>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</si>
  <si>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</si>
  <si>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</si>
  <si>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</si>
  <si>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</si>
  <si>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</si>
  <si>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</si>
  <si>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</si>
  <si>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</si>
  <si>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</si>
  <si>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</si>
  <si>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</si>
  <si>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</si>
  <si>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</si>
  <si>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</si>
  <si>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</si>
  <si>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</si>
  <si>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</si>
  <si>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</si>
  <si>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</si>
  <si>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</si>
  <si>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</si>
  <si>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</si>
  <si>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</si>
  <si>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</si>
  <si>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</si>
  <si>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</si>
  <si>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</si>
  <si>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</si>
  <si>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</si>
  <si>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</si>
  <si>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</si>
  <si>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</si>
  <si>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</si>
  <si>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</si>
  <si>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</si>
  <si>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</si>
  <si>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</si>
  <si>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</si>
  <si>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</si>
  <si>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</si>
  <si>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</si>
  <si>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</si>
  <si>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</si>
  <si>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</si>
  <si>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</si>
  <si>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</si>
  <si>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</si>
  <si>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</si>
  <si>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</si>
  <si>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</si>
  <si>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</si>
  <si>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</si>
  <si>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</si>
  <si>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</si>
  <si>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</si>
  <si>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</si>
  <si>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</si>
  <si>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</si>
  <si>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</si>
  <si>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</si>
  <si>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</si>
  <si>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</si>
  <si>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</si>
  <si>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</si>
  <si>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</si>
  <si>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</si>
  <si>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</si>
  <si>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</si>
  <si>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</si>
  <si>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</si>
  <si>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</si>
  <si>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</si>
  <si>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</si>
  <si>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</si>
  <si>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</si>
  <si>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</si>
  <si>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</si>
  <si>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</si>
  <si>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</si>
  <si>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</si>
  <si>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04/05/26</t>
  </si>
  <si>
    <t>Cut-off Date: 31/03/25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</si>
</sst>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Hyperlink" xfId="2" builtinId="8"/>
    <cellStyle name="Normal" xfId="0" builtinId="0"/>
    <cellStyle name="Normal 2" xfId="5" xr:uid="{FF290316-C845-4CC6-B553-FAB00DA81688}"/>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X36" sqref="X36"/>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89" t="s">
        <v>162</v>
      </c>
      <c r="E6" s="189"/>
      <c r="F6" s="189"/>
      <c r="G6" s="189"/>
      <c r="H6" s="189"/>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5" t="s">
        <v>164</v>
      </c>
      <c r="E24" s="186" t="s">
        <v>165</v>
      </c>
      <c r="F24" s="186"/>
      <c r="G24" s="186"/>
      <c r="H24" s="186"/>
      <c r="I24" s="178"/>
      <c r="J24" s="179"/>
    </row>
    <row r="25" spans="2:10" s="142" customFormat="1" x14ac:dyDescent="0.25">
      <c r="B25" s="177"/>
      <c r="C25" s="178"/>
      <c r="D25" s="178"/>
      <c r="H25" s="178"/>
      <c r="I25" s="178"/>
      <c r="J25" s="179"/>
    </row>
    <row r="26" spans="2:10" s="142" customFormat="1" x14ac:dyDescent="0.25">
      <c r="B26" s="177"/>
      <c r="C26" s="178"/>
      <c r="D26" s="185" t="s">
        <v>166</v>
      </c>
      <c r="E26" s="186"/>
      <c r="F26" s="186"/>
      <c r="G26" s="186"/>
      <c r="H26" s="186"/>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5"/>
      <c r="E28" s="186" t="s">
        <v>165</v>
      </c>
      <c r="F28" s="186"/>
      <c r="G28" s="186"/>
      <c r="H28" s="186"/>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5"/>
      <c r="E30" s="186" t="s">
        <v>165</v>
      </c>
      <c r="F30" s="186"/>
      <c r="G30" s="186"/>
      <c r="H30" s="186"/>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5" t="s">
        <v>167</v>
      </c>
      <c r="E32" s="186" t="s">
        <v>165</v>
      </c>
      <c r="F32" s="186"/>
      <c r="G32" s="186"/>
      <c r="H32" s="186"/>
      <c r="I32" s="178"/>
      <c r="J32" s="179"/>
    </row>
    <row r="33" spans="2:10" s="142" customFormat="1" x14ac:dyDescent="0.25">
      <c r="B33" s="177"/>
      <c r="C33" s="178"/>
      <c r="I33" s="178"/>
      <c r="J33" s="179"/>
    </row>
    <row r="34" spans="2:10" s="142" customFormat="1" x14ac:dyDescent="0.25">
      <c r="B34" s="177"/>
      <c r="C34" s="178"/>
      <c r="D34" s="185" t="s">
        <v>168</v>
      </c>
      <c r="E34" s="186" t="s">
        <v>165</v>
      </c>
      <c r="F34" s="186"/>
      <c r="G34" s="186"/>
      <c r="H34" s="186"/>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87"/>
      <c r="E36" s="188"/>
      <c r="F36" s="188"/>
      <c r="G36" s="188"/>
      <c r="H36" s="188"/>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87"/>
      <c r="E38" s="188"/>
      <c r="F38" s="188"/>
      <c r="G38" s="188"/>
      <c r="H38" s="188"/>
      <c r="I38" s="178"/>
      <c r="J38" s="179"/>
    </row>
    <row r="39" spans="2:10" s="142" customFormat="1" x14ac:dyDescent="0.25">
      <c r="B39" s="177"/>
      <c r="C39" s="178"/>
      <c r="I39" s="178"/>
      <c r="J39" s="179"/>
    </row>
    <row r="40" spans="2:10" s="142" customFormat="1" x14ac:dyDescent="0.25">
      <c r="B40" s="177"/>
      <c r="C40" s="178"/>
      <c r="D40" s="187"/>
      <c r="E40" s="188" t="s">
        <v>165</v>
      </c>
      <c r="F40" s="188"/>
      <c r="G40" s="188"/>
      <c r="H40" s="188"/>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zoomScale="90" zoomScaleNormal="90" workbookViewId="0">
      <selection activeCell="E118" sqref="E118"/>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46112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12108.626690839998</v>
      </c>
      <c r="F38" s="51"/>
      <c r="H38" s="31"/>
      <c r="L38" s="31"/>
      <c r="M38" s="31"/>
    </row>
    <row r="39" spans="1:14" x14ac:dyDescent="0.25">
      <c r="A39" s="47" t="s">
        <v>222</v>
      </c>
      <c r="B39" s="60" t="s">
        <v>223</v>
      </c>
      <c r="C39" s="134">
        <v>10869.81674642</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9.396787759352089E-2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1238.8099444199979</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12108.626690839998</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12108.626690839998</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12.095264869888265</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24.151707020000011</v>
      </c>
      <c r="D70" s="134" t="s">
        <v>1508</v>
      </c>
      <c r="E70" s="80"/>
      <c r="F70" s="69">
        <f t="shared" ref="F70:F76" si="1">IF($C$77=0,"",IF(C70="[for completion]","",C70/$C$77))</f>
        <v>1.9946712660118778E-3</v>
      </c>
      <c r="G70" s="69" t="str">
        <f>IF($D$77=0,"",IF(D70="[Mark as ND1 if not relevant]","",D70/$D$77))</f>
        <v/>
      </c>
      <c r="H70" s="31"/>
      <c r="L70" s="31"/>
      <c r="M70" s="31"/>
      <c r="N70" s="32"/>
    </row>
    <row r="71" spans="1:14" x14ac:dyDescent="0.25">
      <c r="A71" s="47" t="s">
        <v>278</v>
      </c>
      <c r="B71" s="79" t="s">
        <v>279</v>
      </c>
      <c r="C71" s="134">
        <v>45.127344430000001</v>
      </c>
      <c r="D71" s="134" t="s">
        <v>1508</v>
      </c>
      <c r="E71" s="80"/>
      <c r="F71" s="69">
        <f t="shared" si="1"/>
        <v>3.7270333385297136E-3</v>
      </c>
      <c r="G71" s="69" t="str">
        <f t="shared" ref="G71:G76" si="2">IF($D$77=0,"",IF(D71="[Mark as ND1 if not relevant]","",D71/$D$77))</f>
        <v/>
      </c>
      <c r="H71" s="31"/>
      <c r="L71" s="31"/>
      <c r="M71" s="31"/>
      <c r="N71" s="32"/>
    </row>
    <row r="72" spans="1:14" x14ac:dyDescent="0.25">
      <c r="A72" s="47" t="s">
        <v>280</v>
      </c>
      <c r="B72" s="79" t="s">
        <v>281</v>
      </c>
      <c r="C72" s="134">
        <v>38.349412929999964</v>
      </c>
      <c r="D72" s="134" t="s">
        <v>1508</v>
      </c>
      <c r="E72" s="80"/>
      <c r="F72" s="69">
        <f t="shared" si="1"/>
        <v>3.1672490882963381E-3</v>
      </c>
      <c r="G72" s="69" t="str">
        <f t="shared" si="2"/>
        <v/>
      </c>
      <c r="H72" s="31"/>
      <c r="L72" s="31"/>
      <c r="M72" s="31"/>
      <c r="N72" s="32"/>
    </row>
    <row r="73" spans="1:14" x14ac:dyDescent="0.25">
      <c r="A73" s="47" t="s">
        <v>282</v>
      </c>
      <c r="B73" s="79" t="s">
        <v>283</v>
      </c>
      <c r="C73" s="134">
        <v>44.223356460000034</v>
      </c>
      <c r="D73" s="134" t="s">
        <v>1508</v>
      </c>
      <c r="E73" s="80"/>
      <c r="F73" s="69">
        <f t="shared" si="1"/>
        <v>3.6523736539332526E-3</v>
      </c>
      <c r="G73" s="69" t="str">
        <f t="shared" si="2"/>
        <v/>
      </c>
      <c r="H73" s="31"/>
      <c r="L73" s="31"/>
      <c r="M73" s="31"/>
      <c r="N73" s="32"/>
    </row>
    <row r="74" spans="1:14" x14ac:dyDescent="0.25">
      <c r="A74" s="47" t="s">
        <v>284</v>
      </c>
      <c r="B74" s="79" t="s">
        <v>285</v>
      </c>
      <c r="C74" s="134">
        <v>60.62243747999991</v>
      </c>
      <c r="D74" s="134" t="s">
        <v>1508</v>
      </c>
      <c r="E74" s="80"/>
      <c r="F74" s="69">
        <f t="shared" si="1"/>
        <v>5.0067613861339922E-3</v>
      </c>
      <c r="G74" s="69" t="str">
        <f t="shared" si="2"/>
        <v/>
      </c>
      <c r="H74" s="31"/>
      <c r="L74" s="31"/>
      <c r="M74" s="31"/>
      <c r="N74" s="32"/>
    </row>
    <row r="75" spans="1:14" x14ac:dyDescent="0.25">
      <c r="A75" s="47" t="s">
        <v>286</v>
      </c>
      <c r="B75" s="79" t="s">
        <v>287</v>
      </c>
      <c r="C75" s="134">
        <v>487.94812496999975</v>
      </c>
      <c r="D75" s="134" t="s">
        <v>1508</v>
      </c>
      <c r="E75" s="80"/>
      <c r="F75" s="69">
        <f t="shared" si="1"/>
        <v>4.0299267599430783E-2</v>
      </c>
      <c r="G75" s="69" t="str">
        <f t="shared" si="2"/>
        <v/>
      </c>
      <c r="H75" s="31"/>
      <c r="L75" s="31"/>
      <c r="M75" s="31"/>
      <c r="N75" s="32"/>
    </row>
    <row r="76" spans="1:14" x14ac:dyDescent="0.25">
      <c r="A76" s="47" t="s">
        <v>288</v>
      </c>
      <c r="B76" s="79" t="s">
        <v>289</v>
      </c>
      <c r="C76" s="134">
        <v>11407.691585929926</v>
      </c>
      <c r="D76" s="134" t="s">
        <v>1508</v>
      </c>
      <c r="E76" s="80"/>
      <c r="F76" s="69">
        <f t="shared" si="1"/>
        <v>0.94215264366766416</v>
      </c>
      <c r="G76" s="69" t="str">
        <f t="shared" si="2"/>
        <v/>
      </c>
      <c r="H76" s="31"/>
      <c r="L76" s="31"/>
      <c r="M76" s="31"/>
      <c r="N76" s="32"/>
    </row>
    <row r="77" spans="1:14" x14ac:dyDescent="0.25">
      <c r="A77" s="47" t="s">
        <v>290</v>
      </c>
      <c r="B77" s="81" t="s">
        <v>259</v>
      </c>
      <c r="C77" s="72">
        <f>SUM(C70:C76)</f>
        <v>12108.113969219925</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4.857621625350915</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902.27322167</v>
      </c>
      <c r="D93" s="134" t="s">
        <v>1508</v>
      </c>
      <c r="E93" s="80"/>
      <c r="F93" s="69">
        <f>IF($C$100=0,"",IF(C93="[for completion]","",IF(C93="","",C93/$C$100)))</f>
        <v>8.3007215551004182E-2</v>
      </c>
      <c r="G93" s="69" t="str">
        <f>IF($D$100=0,"",IF(D93="[Mark as ND1 if not relevant]","",IF(D93="","",D93/$D$100)))</f>
        <v/>
      </c>
      <c r="H93" s="31"/>
      <c r="L93" s="31"/>
      <c r="M93" s="31"/>
      <c r="N93" s="32"/>
    </row>
    <row r="94" spans="1:14" x14ac:dyDescent="0.25">
      <c r="A94" s="47" t="s">
        <v>316</v>
      </c>
      <c r="B94" s="79" t="s">
        <v>279</v>
      </c>
      <c r="C94" s="134">
        <v>1285.8054346900003</v>
      </c>
      <c r="D94" s="134" t="s">
        <v>1508</v>
      </c>
      <c r="E94" s="80"/>
      <c r="F94" s="69">
        <f t="shared" ref="F94:F99" si="5">IF($C$100=0,"",IF(C94="[for completion]","",IF(C94="","",C94/$C$100)))</f>
        <v>0.11829136265001737</v>
      </c>
      <c r="G94" s="69" t="str">
        <f t="shared" ref="G94:G99" si="6">IF($D$100=0,"",IF(D94="[Mark as ND1 if not relevant]","",IF(D94="","",D94/$D$100)))</f>
        <v/>
      </c>
      <c r="H94" s="31"/>
      <c r="L94" s="31"/>
      <c r="M94" s="31"/>
      <c r="N94" s="32"/>
    </row>
    <row r="95" spans="1:14" x14ac:dyDescent="0.25">
      <c r="A95" s="47" t="s">
        <v>317</v>
      </c>
      <c r="B95" s="79" t="s">
        <v>281</v>
      </c>
      <c r="C95" s="134">
        <v>1795.7798564300001</v>
      </c>
      <c r="D95" s="134" t="s">
        <v>1508</v>
      </c>
      <c r="E95" s="80"/>
      <c r="F95" s="69">
        <f t="shared" si="5"/>
        <v>0.16520792376940893</v>
      </c>
      <c r="G95" s="69" t="str">
        <f t="shared" si="6"/>
        <v/>
      </c>
      <c r="H95" s="31"/>
      <c r="L95" s="31"/>
      <c r="M95" s="31"/>
      <c r="N95" s="32"/>
    </row>
    <row r="96" spans="1:14" x14ac:dyDescent="0.25">
      <c r="A96" s="47" t="s">
        <v>318</v>
      </c>
      <c r="B96" s="79" t="s">
        <v>283</v>
      </c>
      <c r="C96" s="134">
        <v>1750</v>
      </c>
      <c r="D96" s="134" t="s">
        <v>1508</v>
      </c>
      <c r="E96" s="80"/>
      <c r="F96" s="69">
        <f t="shared" si="5"/>
        <v>0.16099627443823894</v>
      </c>
      <c r="G96" s="69" t="str">
        <f t="shared" si="6"/>
        <v/>
      </c>
      <c r="H96" s="31"/>
      <c r="L96" s="31"/>
      <c r="M96" s="31"/>
      <c r="N96" s="32"/>
    </row>
    <row r="97" spans="1:14" x14ac:dyDescent="0.25">
      <c r="A97" s="47" t="s">
        <v>319</v>
      </c>
      <c r="B97" s="79" t="s">
        <v>285</v>
      </c>
      <c r="C97" s="134">
        <v>750</v>
      </c>
      <c r="D97" s="134" t="s">
        <v>1508</v>
      </c>
      <c r="E97" s="80"/>
      <c r="F97" s="69">
        <f t="shared" si="5"/>
        <v>6.8998403330673835E-2</v>
      </c>
      <c r="G97" s="69" t="str">
        <f t="shared" si="6"/>
        <v/>
      </c>
      <c r="H97" s="31"/>
      <c r="L97" s="31"/>
      <c r="M97" s="31"/>
    </row>
    <row r="98" spans="1:14" x14ac:dyDescent="0.25">
      <c r="A98" s="47" t="s">
        <v>320</v>
      </c>
      <c r="B98" s="79" t="s">
        <v>287</v>
      </c>
      <c r="C98" s="134">
        <v>3385.95823363</v>
      </c>
      <c r="D98" s="134" t="s">
        <v>1508</v>
      </c>
      <c r="E98" s="80"/>
      <c r="F98" s="69">
        <f t="shared" si="5"/>
        <v>0.31150094915309157</v>
      </c>
      <c r="G98" s="69" t="str">
        <f t="shared" si="6"/>
        <v/>
      </c>
      <c r="H98" s="31"/>
      <c r="L98" s="31"/>
      <c r="M98" s="31"/>
    </row>
    <row r="99" spans="1:14" x14ac:dyDescent="0.25">
      <c r="A99" s="47" t="s">
        <v>321</v>
      </c>
      <c r="B99" s="79" t="s">
        <v>289</v>
      </c>
      <c r="C99" s="134">
        <v>1000</v>
      </c>
      <c r="D99" s="134" t="s">
        <v>1508</v>
      </c>
      <c r="E99" s="80"/>
      <c r="F99" s="69">
        <f t="shared" si="5"/>
        <v>9.1997871107565105E-2</v>
      </c>
      <c r="G99" s="69" t="str">
        <f t="shared" si="6"/>
        <v/>
      </c>
      <c r="H99" s="31"/>
      <c r="L99" s="31"/>
      <c r="M99" s="31"/>
    </row>
    <row r="100" spans="1:14" x14ac:dyDescent="0.25">
      <c r="A100" s="47" t="s">
        <v>322</v>
      </c>
      <c r="B100" s="81" t="s">
        <v>259</v>
      </c>
      <c r="C100" s="72">
        <f>SUM(C93:C99)</f>
        <v>10869.816746420001</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11944.797545329971</v>
      </c>
      <c r="D112" s="134"/>
      <c r="E112" s="70"/>
      <c r="F112" s="69">
        <f t="shared" ref="F112:F136" si="7">IF($C$131=0,"",IF(C112="[for completion]","",IF(C112="","",C112/$C$131)))</f>
        <v>0.98647004737259469</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163.8291455099999</v>
      </c>
      <c r="D116" s="134"/>
      <c r="E116" s="70"/>
      <c r="F116" s="69">
        <f t="shared" si="7"/>
        <v>1.3529952627405273E-2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12108.626690839972</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10385.805434690001</v>
      </c>
      <c r="D138" s="134"/>
      <c r="E138" s="70"/>
      <c r="F138" s="69">
        <f t="shared" ref="F138:F162" si="9">IF($C$157=0,"",IF(C138="[for completion]","",IF(C138="","",C138/$C$157)))</f>
        <v>0.95547198972885994</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484.01131173000005</v>
      </c>
      <c r="D142" s="134"/>
      <c r="E142" s="70"/>
      <c r="F142" s="69">
        <f t="shared" si="9"/>
        <v>4.4528010271140062E-2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10869.816746420001</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10849.81674642</v>
      </c>
      <c r="D164" s="134"/>
      <c r="E164" s="87"/>
      <c r="F164" s="69">
        <f>IF($C$167=0,"",IF(C164="[for completion]","",IF(C164="","",C164/$C$167)))</f>
        <v>0.99816004257784874</v>
      </c>
      <c r="G164" s="69" t="str">
        <f>IF($D$167=0,"",IF(D164="[for completion]","",IF(D164="","",D164/$D$167)))</f>
        <v/>
      </c>
      <c r="H164" s="31"/>
      <c r="L164" s="31"/>
      <c r="M164" s="31"/>
      <c r="N164" s="32"/>
    </row>
    <row r="165" spans="1:14" x14ac:dyDescent="0.25">
      <c r="A165" s="47" t="s">
        <v>411</v>
      </c>
      <c r="B165" s="63" t="s">
        <v>412</v>
      </c>
      <c r="C165" s="134">
        <v>20</v>
      </c>
      <c r="D165" s="134"/>
      <c r="E165" s="87"/>
      <c r="F165" s="69">
        <f>IF($C$167=0,"",IF(C165="[for completion]","",IF(C165="","",C165/$C$167)))</f>
        <v>1.8399574221513023E-3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10869.81674642</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278.85393535999998</v>
      </c>
      <c r="D218" s="53"/>
      <c r="E218" s="87"/>
      <c r="F218" s="69">
        <f>IF($C$38=0,"",IF(C218="[for completion]","",IF(C218="","",C218/$C$38)))</f>
        <v>2.3029361006805915E-2</v>
      </c>
      <c r="G218" s="69">
        <f>IF($C$39=0,"",IF(C218="[for completion]","",IF(C218="","",C218/$C$39)))</f>
        <v>2.5653968403086574E-2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278.85393535999998</v>
      </c>
      <c r="E220" s="87"/>
      <c r="F220" s="65">
        <f>SUM(F217:F219)</f>
        <v>2.3029361006805915E-2</v>
      </c>
      <c r="G220" s="65">
        <f>SUM(G217:G219)</f>
        <v>2.5653968403086574E-2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abSelected="1" zoomScaleNormal="100" workbookViewId="0">
      <selection activeCell="C20" sqref="C20"/>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11786.359086799999</v>
      </c>
      <c r="D12" s="53"/>
      <c r="F12" s="69">
        <f>IF($C$15=0,"",IF(C12="[for completion]","",C12/$C$15))</f>
        <v>0.97338528866499863</v>
      </c>
    </row>
    <row r="13" spans="1:7" x14ac:dyDescent="0.25">
      <c r="A13" s="47" t="s">
        <v>709</v>
      </c>
      <c r="B13" s="47" t="s">
        <v>710</v>
      </c>
      <c r="C13" s="134">
        <v>322.26760403999998</v>
      </c>
      <c r="D13" s="53"/>
      <c r="F13" s="69">
        <f>IF($C$15=0,"",IF(C13="[for completion]","",C13/$C$15))</f>
        <v>2.6614711335001411E-2</v>
      </c>
    </row>
    <row r="14" spans="1:7" x14ac:dyDescent="0.25">
      <c r="A14" s="47" t="s">
        <v>711</v>
      </c>
      <c r="B14" s="47" t="s">
        <v>257</v>
      </c>
      <c r="C14" s="134">
        <v>0</v>
      </c>
      <c r="D14" s="53"/>
      <c r="F14" s="69">
        <f>IF($C$15=0,"",IF(C14="[for completion]","",C14/$C$15))</f>
        <v>0</v>
      </c>
    </row>
    <row r="15" spans="1:7" x14ac:dyDescent="0.25">
      <c r="A15" s="47" t="s">
        <v>712</v>
      </c>
      <c r="B15" s="110" t="s">
        <v>259</v>
      </c>
      <c r="C15" s="86">
        <f>SUM(C12:C14)</f>
        <v>12108.626690839999</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90541</v>
      </c>
      <c r="D28" s="154">
        <v>1022</v>
      </c>
      <c r="E28" s="53"/>
      <c r="F28" s="152">
        <f>IF(AND(C28="[For completion]",D28="[For completion]"),"[For completion]",SUM(C28:D28))</f>
        <v>91563</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3.9659623939636039E-3</v>
      </c>
      <c r="D36" s="122">
        <v>0.38732128111923819</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1</v>
      </c>
      <c r="E44" s="120"/>
      <c r="F44" s="120">
        <f>SUM(F45:F71)</f>
        <v>1.0000000000000002</v>
      </c>
      <c r="G44" s="34"/>
    </row>
    <row r="45" spans="1:7" x14ac:dyDescent="0.25">
      <c r="A45" s="47" t="s">
        <v>754</v>
      </c>
      <c r="B45" s="47" t="s">
        <v>755</v>
      </c>
      <c r="C45" s="122">
        <v>0.5157499965691611</v>
      </c>
      <c r="D45" s="122">
        <v>1</v>
      </c>
      <c r="E45" s="122"/>
      <c r="F45" s="122">
        <v>0.528105405792195</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4.8449423130976256E-2</v>
      </c>
      <c r="D55" s="122"/>
      <c r="E55" s="122"/>
      <c r="F55" s="122">
        <v>4.7213259072820243E-2</v>
      </c>
      <c r="G55" s="34"/>
    </row>
    <row r="56" spans="1:7" x14ac:dyDescent="0.25">
      <c r="A56" s="47" t="s">
        <v>776</v>
      </c>
      <c r="B56" s="47" t="s">
        <v>777</v>
      </c>
      <c r="C56" s="122"/>
      <c r="D56" s="122"/>
      <c r="E56" s="122"/>
      <c r="F56" s="122"/>
      <c r="G56" s="34"/>
    </row>
    <row r="57" spans="1:7" x14ac:dyDescent="0.25">
      <c r="A57" s="47" t="s">
        <v>778</v>
      </c>
      <c r="B57" s="47" t="s">
        <v>779</v>
      </c>
      <c r="C57" s="122">
        <v>0.4163010627849591</v>
      </c>
      <c r="D57" s="122"/>
      <c r="E57" s="122"/>
      <c r="F57" s="122">
        <v>0.40567933856348132</v>
      </c>
      <c r="G57" s="34"/>
    </row>
    <row r="58" spans="1:7" x14ac:dyDescent="0.25">
      <c r="A58" s="47" t="s">
        <v>780</v>
      </c>
      <c r="B58" s="47" t="s">
        <v>781</v>
      </c>
      <c r="C58" s="122"/>
      <c r="D58" s="122"/>
      <c r="E58" s="122"/>
      <c r="F58" s="122"/>
      <c r="G58" s="34"/>
    </row>
    <row r="59" spans="1:7" x14ac:dyDescent="0.25">
      <c r="A59" s="47" t="s">
        <v>782</v>
      </c>
      <c r="B59" s="47" t="s">
        <v>783</v>
      </c>
      <c r="C59" s="122">
        <v>1.9499517514903617E-2</v>
      </c>
      <c r="D59" s="122"/>
      <c r="E59" s="122"/>
      <c r="F59" s="122">
        <v>1.900199657150365E-2</v>
      </c>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0.5157499965691611</v>
      </c>
      <c r="D99" s="120">
        <f>SUM(D100:D148)</f>
        <v>0.99999999999999944</v>
      </c>
      <c r="E99" s="120"/>
      <c r="F99" s="120">
        <f>SUM(F100:F148)</f>
        <v>0.52800780337018327</v>
      </c>
      <c r="G99" s="34"/>
    </row>
    <row r="100" spans="1:7" x14ac:dyDescent="0.25">
      <c r="A100" s="47" t="s">
        <v>840</v>
      </c>
      <c r="B100" s="145" t="s" vm="1">
        <v>1530</v>
      </c>
      <c r="C100" s="122">
        <v>3.2348054741297171E-2</v>
      </c>
      <c r="D100" s="122">
        <v>1.6477750706027833E-2</v>
      </c>
      <c r="E100" s="122"/>
      <c r="F100" s="122">
        <v>3.1893206145511339E-2</v>
      </c>
      <c r="G100" s="34"/>
    </row>
    <row r="101" spans="1:7" x14ac:dyDescent="0.25">
      <c r="A101" s="47" t="s">
        <v>842</v>
      </c>
      <c r="B101" s="145" t="s">
        <v>1531</v>
      </c>
      <c r="C101" s="122">
        <v>4.510973887766842E-2</v>
      </c>
      <c r="D101" s="122">
        <v>5.0460834431193979E-2</v>
      </c>
      <c r="E101" s="122"/>
      <c r="F101" s="122">
        <v>4.5206883871818086E-2</v>
      </c>
      <c r="G101" s="34"/>
    </row>
    <row r="102" spans="1:7" x14ac:dyDescent="0.25">
      <c r="A102" s="47" t="s">
        <v>843</v>
      </c>
      <c r="B102" s="145" t="s">
        <v>1532</v>
      </c>
      <c r="C102" s="122">
        <v>0.14561828968721402</v>
      </c>
      <c r="D102" s="122">
        <v>0.19753527860683967</v>
      </c>
      <c r="E102" s="122"/>
      <c r="F102" s="122">
        <v>0.1468539004712385</v>
      </c>
      <c r="G102" s="34"/>
    </row>
    <row r="103" spans="1:7" x14ac:dyDescent="0.25">
      <c r="A103" s="47" t="s">
        <v>844</v>
      </c>
      <c r="B103" s="145" t="s">
        <v>1533</v>
      </c>
      <c r="C103" s="122">
        <v>6.1350466287385233E-2</v>
      </c>
      <c r="D103" s="122">
        <v>4.1545471813351123E-2</v>
      </c>
      <c r="E103" s="122"/>
      <c r="F103" s="122">
        <v>6.0761789748343287E-2</v>
      </c>
      <c r="G103" s="34"/>
    </row>
    <row r="104" spans="1:7" x14ac:dyDescent="0.25">
      <c r="A104" s="47" t="s">
        <v>845</v>
      </c>
      <c r="B104" s="145" t="s" vm="2">
        <v>1534</v>
      </c>
      <c r="C104" s="122">
        <v>2.1610517496060053E-2</v>
      </c>
      <c r="D104" s="122">
        <v>0.10970997139263075</v>
      </c>
      <c r="E104" s="122"/>
      <c r="F104" s="122">
        <v>2.3933570362626777E-2</v>
      </c>
      <c r="G104" s="34"/>
    </row>
    <row r="105" spans="1:7" x14ac:dyDescent="0.25">
      <c r="A105" s="47" t="s">
        <v>846</v>
      </c>
      <c r="B105" s="145" t="s" vm="3">
        <v>1535</v>
      </c>
      <c r="C105" s="122">
        <v>0.10225899046673477</v>
      </c>
      <c r="D105" s="122">
        <v>8.1980284083164712E-2</v>
      </c>
      <c r="E105" s="122"/>
      <c r="F105" s="122">
        <v>0.10161664976019215</v>
      </c>
      <c r="G105" s="34"/>
    </row>
    <row r="106" spans="1:7" x14ac:dyDescent="0.25">
      <c r="A106" s="47" t="s">
        <v>847</v>
      </c>
      <c r="B106" s="145" t="s" vm="4">
        <v>1536</v>
      </c>
      <c r="C106" s="122">
        <v>2.1695235338018946E-2</v>
      </c>
      <c r="D106" s="122">
        <v>1.6470114660799732E-2</v>
      </c>
      <c r="E106" s="122"/>
      <c r="F106" s="122">
        <v>2.1534396567635145E-2</v>
      </c>
      <c r="G106" s="34"/>
    </row>
    <row r="107" spans="1:7" x14ac:dyDescent="0.25">
      <c r="A107" s="47" t="s">
        <v>848</v>
      </c>
      <c r="B107" s="145" t="s" vm="5">
        <v>1537</v>
      </c>
      <c r="C107" s="122">
        <v>8.3416913732672852E-3</v>
      </c>
      <c r="D107" s="122">
        <v>7.9939992965605191E-4</v>
      </c>
      <c r="E107" s="122"/>
      <c r="F107" s="122">
        <v>8.1325836062395452E-3</v>
      </c>
      <c r="G107" s="34"/>
    </row>
    <row r="108" spans="1:7" x14ac:dyDescent="0.25">
      <c r="A108" s="47" t="s">
        <v>849</v>
      </c>
      <c r="B108" s="145" t="s" vm="6">
        <v>1538</v>
      </c>
      <c r="C108" s="122">
        <v>7.7417012301515237E-2</v>
      </c>
      <c r="D108" s="122">
        <v>0.48502089437633567</v>
      </c>
      <c r="E108" s="122"/>
      <c r="F108" s="122">
        <v>8.8074822836578512E-2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0.83688298457042676</v>
      </c>
      <c r="D150" s="122">
        <v>0.52721081821464033</v>
      </c>
      <c r="E150" s="175"/>
      <c r="F150" s="122">
        <v>0.82864114925438292</v>
      </c>
    </row>
    <row r="151" spans="1:7" x14ac:dyDescent="0.25">
      <c r="A151" s="47" t="s">
        <v>893</v>
      </c>
      <c r="B151" s="47" t="s">
        <v>894</v>
      </c>
      <c r="C151" s="122">
        <v>0.16311701542956994</v>
      </c>
      <c r="D151" s="122">
        <v>0.47278918178536039</v>
      </c>
      <c r="E151" s="175"/>
      <c r="F151" s="122">
        <v>0.17135885074561383</v>
      </c>
    </row>
    <row r="152" spans="1:7" x14ac:dyDescent="0.25">
      <c r="A152" s="47" t="s">
        <v>895</v>
      </c>
      <c r="B152" s="47" t="s">
        <v>257</v>
      </c>
      <c r="C152" s="122">
        <v>0</v>
      </c>
      <c r="D152" s="122">
        <v>0</v>
      </c>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1.431103898309917E-2</v>
      </c>
      <c r="D160" s="122">
        <v>0.12471598722970435</v>
      </c>
      <c r="E160" s="175"/>
      <c r="F160" s="122">
        <v>1.7249434810638335E-2</v>
      </c>
    </row>
    <row r="161" spans="1:7" x14ac:dyDescent="0.25">
      <c r="A161" s="47" t="s">
        <v>905</v>
      </c>
      <c r="B161" s="47" t="s">
        <v>906</v>
      </c>
      <c r="C161" s="122">
        <v>0.88089984694322421</v>
      </c>
      <c r="D161" s="122">
        <v>0.87528401277029566</v>
      </c>
      <c r="E161" s="175"/>
      <c r="F161" s="122">
        <v>0.88075038313780651</v>
      </c>
    </row>
    <row r="162" spans="1:7" x14ac:dyDescent="0.25">
      <c r="A162" s="47" t="s">
        <v>907</v>
      </c>
      <c r="B162" s="47" t="s">
        <v>257</v>
      </c>
      <c r="C162" s="122">
        <v>0.10478911407367662</v>
      </c>
      <c r="D162" s="122">
        <v>0</v>
      </c>
      <c r="E162" s="175"/>
      <c r="F162" s="122">
        <v>0.1020001820515552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7.3925420605572528E-2</v>
      </c>
      <c r="D170" s="122">
        <v>4.0815143083284953E-2</v>
      </c>
      <c r="E170" s="175"/>
      <c r="F170" s="122">
        <v>7.304420012709506E-2</v>
      </c>
    </row>
    <row r="171" spans="1:7" x14ac:dyDescent="0.25">
      <c r="A171" s="47" t="s">
        <v>917</v>
      </c>
      <c r="B171" s="79" t="s">
        <v>918</v>
      </c>
      <c r="C171" s="122">
        <v>6.9035656547344823E-2</v>
      </c>
      <c r="D171" s="122">
        <v>6.9662727058390647E-2</v>
      </c>
      <c r="E171" s="175"/>
      <c r="F171" s="122">
        <v>6.9052345847983004E-2</v>
      </c>
    </row>
    <row r="172" spans="1:7" x14ac:dyDescent="0.25">
      <c r="A172" s="47" t="s">
        <v>919</v>
      </c>
      <c r="B172" s="79" t="s">
        <v>920</v>
      </c>
      <c r="C172" s="122">
        <v>5.8454856014153206E-2</v>
      </c>
      <c r="D172" s="122">
        <v>0.1158648957323227</v>
      </c>
      <c r="E172" s="122"/>
      <c r="F172" s="122">
        <v>5.9982807648983262E-2</v>
      </c>
    </row>
    <row r="173" spans="1:7" x14ac:dyDescent="0.25">
      <c r="A173" s="47" t="s">
        <v>921</v>
      </c>
      <c r="B173" s="79" t="s">
        <v>922</v>
      </c>
      <c r="C173" s="122">
        <v>0.32187809990608429</v>
      </c>
      <c r="D173" s="122">
        <v>7.2039745413313219E-2</v>
      </c>
      <c r="E173" s="122"/>
      <c r="F173" s="122">
        <v>0.31522872422084747</v>
      </c>
    </row>
    <row r="174" spans="1:7" x14ac:dyDescent="0.25">
      <c r="A174" s="47" t="s">
        <v>923</v>
      </c>
      <c r="B174" s="79" t="s">
        <v>924</v>
      </c>
      <c r="C174" s="122">
        <v>0.47670596692684486</v>
      </c>
      <c r="D174" s="122">
        <v>0.70161748871269003</v>
      </c>
      <c r="E174" s="122"/>
      <c r="F174" s="122">
        <v>0.48269192215509099</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v>0</v>
      </c>
      <c r="E180" s="175"/>
      <c r="F180" s="122">
        <v>0</v>
      </c>
    </row>
    <row r="181" spans="1:7" outlineLevel="1" x14ac:dyDescent="0.25">
      <c r="A181" s="47" t="s">
        <v>932</v>
      </c>
      <c r="B181" s="123" t="s">
        <v>933</v>
      </c>
      <c r="C181" s="122">
        <v>0</v>
      </c>
      <c r="D181" s="122">
        <v>0</v>
      </c>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130.177036776709</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2029.1176140300088</v>
      </c>
      <c r="D190" s="154">
        <v>43238</v>
      </c>
      <c r="E190" s="77"/>
      <c r="F190" s="69">
        <f>IF($C$214=0,"",IF(C190="[for completion]","",IF(C190="","",C190/$C$214)))</f>
        <v>0.17215813629015389</v>
      </c>
      <c r="G190" s="69">
        <f>IF($D$214=0,"",IF(D190="[for completion]","",IF(D190="","",D190/$D$214)))</f>
        <v>0.47755160645453443</v>
      </c>
    </row>
    <row r="191" spans="1:7" x14ac:dyDescent="0.25">
      <c r="A191" s="47" t="s">
        <v>945</v>
      </c>
      <c r="B191" s="145" t="s">
        <v>1540</v>
      </c>
      <c r="C191" s="134">
        <v>7235.5262849199953</v>
      </c>
      <c r="D191" s="154">
        <v>41196</v>
      </c>
      <c r="E191" s="77"/>
      <c r="F191" s="69">
        <f t="shared" ref="F191:F213" si="1">IF($C$214=0,"",IF(C191="[for completion]","",IF(C191="","",C191/$C$214)))</f>
        <v>0.61388985620023573</v>
      </c>
      <c r="G191" s="69">
        <f t="shared" ref="G191:G213" si="2">IF($D$214=0,"",IF(D191="[for completion]","",IF(D191="","",D191/$D$214)))</f>
        <v>0.45499828806838893</v>
      </c>
    </row>
    <row r="192" spans="1:7" x14ac:dyDescent="0.25">
      <c r="A192" s="47" t="s">
        <v>946</v>
      </c>
      <c r="B192" s="145" t="s">
        <v>1541</v>
      </c>
      <c r="C192" s="134">
        <v>1928.2014487699996</v>
      </c>
      <c r="D192" s="154">
        <v>5316</v>
      </c>
      <c r="E192" s="77"/>
      <c r="F192" s="69">
        <f t="shared" si="1"/>
        <v>0.16359602100783324</v>
      </c>
      <c r="G192" s="69">
        <f t="shared" si="2"/>
        <v>5.8713731900464985E-2</v>
      </c>
    </row>
    <row r="193" spans="1:7" x14ac:dyDescent="0.25">
      <c r="A193" s="47" t="s">
        <v>947</v>
      </c>
      <c r="B193" s="145" t="s">
        <v>1542</v>
      </c>
      <c r="C193" s="134">
        <v>430.89618804999964</v>
      </c>
      <c r="D193" s="154">
        <v>701</v>
      </c>
      <c r="E193" s="77"/>
      <c r="F193" s="69">
        <f t="shared" si="1"/>
        <v>3.6558888531792386E-2</v>
      </c>
      <c r="G193" s="69">
        <f t="shared" si="2"/>
        <v>7.7423487701704201E-3</v>
      </c>
    </row>
    <row r="194" spans="1:7" x14ac:dyDescent="0.25">
      <c r="A194" s="47" t="s">
        <v>948</v>
      </c>
      <c r="B194" s="145" t="s">
        <v>1543</v>
      </c>
      <c r="C194" s="134">
        <v>138.74810038000001</v>
      </c>
      <c r="D194" s="154">
        <v>87</v>
      </c>
      <c r="E194" s="77"/>
      <c r="F194" s="69">
        <f t="shared" si="1"/>
        <v>1.1771922046341634E-2</v>
      </c>
      <c r="G194" s="69">
        <f t="shared" si="2"/>
        <v>9.6089064622657144E-4</v>
      </c>
    </row>
    <row r="195" spans="1:7" x14ac:dyDescent="0.25">
      <c r="A195" s="47" t="s">
        <v>949</v>
      </c>
      <c r="B195" s="145" t="s">
        <v>1544</v>
      </c>
      <c r="C195" s="134">
        <v>23.869450649999997</v>
      </c>
      <c r="D195" s="154">
        <v>3</v>
      </c>
      <c r="E195" s="77"/>
      <c r="F195" s="69">
        <f t="shared" si="1"/>
        <v>2.0251759236431474E-3</v>
      </c>
      <c r="G195" s="69">
        <f t="shared" si="2"/>
        <v>3.3134160214709356E-5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11786.359086800003</v>
      </c>
      <c r="D214" s="130">
        <f>SUM(D190:D213)</f>
        <v>90541</v>
      </c>
      <c r="E214" s="129"/>
      <c r="F214" s="131">
        <f>SUM(F190:F213)</f>
        <v>0.99999999999999989</v>
      </c>
      <c r="G214" s="131">
        <f>SUM(G190:G213)</f>
        <v>1.0000000000000002</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0.54876835969888782</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2556.1962091400101</v>
      </c>
      <c r="D219" s="154">
        <v>29830</v>
      </c>
      <c r="F219" s="69">
        <f t="shared" ref="F219:F233" si="3">IF($C$227=0,"",IF(C219="[for completion]","",C219/$C$227))</f>
        <v>0.21687767179317488</v>
      </c>
      <c r="G219" s="69">
        <f t="shared" ref="G219:G233" si="4">IF($D$227=0,"",IF(D219="[for completion]","",D219/$D$227))</f>
        <v>0.32946399973492674</v>
      </c>
    </row>
    <row r="220" spans="1:7" x14ac:dyDescent="0.25">
      <c r="A220" s="47" t="s">
        <v>975</v>
      </c>
      <c r="B220" s="47" t="s">
        <v>976</v>
      </c>
      <c r="C220" s="134">
        <v>1985.7041300400037</v>
      </c>
      <c r="D220" s="154">
        <v>15476</v>
      </c>
      <c r="F220" s="69">
        <f t="shared" si="3"/>
        <v>0.16847489525776838</v>
      </c>
      <c r="G220" s="69">
        <f t="shared" si="4"/>
        <v>0.17092808782761401</v>
      </c>
    </row>
    <row r="221" spans="1:7" x14ac:dyDescent="0.25">
      <c r="A221" s="47" t="s">
        <v>977</v>
      </c>
      <c r="B221" s="47" t="s">
        <v>978</v>
      </c>
      <c r="C221" s="134">
        <v>2505.8324272200107</v>
      </c>
      <c r="D221" s="154">
        <v>17432</v>
      </c>
      <c r="F221" s="69">
        <f t="shared" si="3"/>
        <v>0.21260461179627291</v>
      </c>
      <c r="G221" s="69">
        <f t="shared" si="4"/>
        <v>0.19253156028760451</v>
      </c>
    </row>
    <row r="222" spans="1:7" x14ac:dyDescent="0.25">
      <c r="A222" s="47" t="s">
        <v>979</v>
      </c>
      <c r="B222" s="47" t="s">
        <v>980</v>
      </c>
      <c r="C222" s="134">
        <v>2110.8316851700006</v>
      </c>
      <c r="D222" s="154">
        <v>13013</v>
      </c>
      <c r="F222" s="69">
        <f t="shared" si="3"/>
        <v>0.17909120582764274</v>
      </c>
      <c r="G222" s="69">
        <f t="shared" si="4"/>
        <v>0.14372494229133762</v>
      </c>
    </row>
    <row r="223" spans="1:7" x14ac:dyDescent="0.25">
      <c r="A223" s="47" t="s">
        <v>981</v>
      </c>
      <c r="B223" s="47" t="s">
        <v>982</v>
      </c>
      <c r="C223" s="134">
        <v>1499.6592176600047</v>
      </c>
      <c r="D223" s="154">
        <v>8406</v>
      </c>
      <c r="F223" s="69">
        <f t="shared" si="3"/>
        <v>0.12723694622749573</v>
      </c>
      <c r="G223" s="69">
        <f t="shared" si="4"/>
        <v>9.2841916921615628E-2</v>
      </c>
    </row>
    <row r="224" spans="1:7" x14ac:dyDescent="0.25">
      <c r="A224" s="47" t="s">
        <v>983</v>
      </c>
      <c r="B224" s="47" t="s">
        <v>984</v>
      </c>
      <c r="C224" s="134">
        <v>837.78188442000055</v>
      </c>
      <c r="D224" s="154">
        <v>4336</v>
      </c>
      <c r="F224" s="69">
        <f t="shared" si="3"/>
        <v>7.1080687747611185E-2</v>
      </c>
      <c r="G224" s="69">
        <f t="shared" si="4"/>
        <v>4.7889906230326594E-2</v>
      </c>
    </row>
    <row r="225" spans="1:7" x14ac:dyDescent="0.25">
      <c r="A225" s="47" t="s">
        <v>985</v>
      </c>
      <c r="B225" s="47" t="s">
        <v>986</v>
      </c>
      <c r="C225" s="134">
        <v>179.94757853999999</v>
      </c>
      <c r="D225" s="154">
        <v>1145</v>
      </c>
      <c r="F225" s="69">
        <f t="shared" si="3"/>
        <v>1.5267455502449297E-2</v>
      </c>
      <c r="G225" s="69">
        <f t="shared" si="4"/>
        <v>1.2646204481947405E-2</v>
      </c>
    </row>
    <row r="226" spans="1:7" x14ac:dyDescent="0.25">
      <c r="A226" s="47" t="s">
        <v>987</v>
      </c>
      <c r="B226" s="47" t="s">
        <v>988</v>
      </c>
      <c r="C226" s="134">
        <v>110.39715461000003</v>
      </c>
      <c r="D226" s="154">
        <v>903</v>
      </c>
      <c r="F226" s="69">
        <f t="shared" si="3"/>
        <v>9.3665258475847165E-3</v>
      </c>
      <c r="G226" s="69">
        <f t="shared" si="4"/>
        <v>9.9733822246275174E-3</v>
      </c>
    </row>
    <row r="227" spans="1:7" x14ac:dyDescent="0.25">
      <c r="A227" s="47" t="s">
        <v>989</v>
      </c>
      <c r="B227" s="71" t="s">
        <v>259</v>
      </c>
      <c r="C227" s="86">
        <f>SUM(C219:C226)</f>
        <v>11786.350286800032</v>
      </c>
      <c r="D227" s="115">
        <f>SUM(D219:D226)</f>
        <v>90541</v>
      </c>
      <c r="F227" s="111">
        <f>SUM(F219:F226)</f>
        <v>0.99999999999999978</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0.95839297677607282</v>
      </c>
      <c r="E260" s="129"/>
      <c r="F260" s="129"/>
      <c r="G260" s="129"/>
    </row>
    <row r="261" spans="1:14" x14ac:dyDescent="0.25">
      <c r="A261" s="47" t="s">
        <v>1028</v>
      </c>
      <c r="B261" s="47" t="s">
        <v>1029</v>
      </c>
      <c r="C261" s="182"/>
      <c r="E261" s="129"/>
      <c r="F261" s="129"/>
    </row>
    <row r="262" spans="1:14" x14ac:dyDescent="0.25">
      <c r="A262" s="47" t="s">
        <v>1030</v>
      </c>
      <c r="B262" s="47" t="s">
        <v>1031</v>
      </c>
      <c r="C262" s="182"/>
      <c r="E262" s="129"/>
      <c r="F262" s="129"/>
    </row>
    <row r="263" spans="1:14" x14ac:dyDescent="0.25">
      <c r="A263" s="47" t="s">
        <v>1032</v>
      </c>
      <c r="B263" s="47" t="s">
        <v>1033</v>
      </c>
      <c r="C263" s="182"/>
      <c r="E263" s="129"/>
      <c r="F263" s="129"/>
    </row>
    <row r="264" spans="1:14" x14ac:dyDescent="0.25">
      <c r="A264" s="47" t="s">
        <v>1034</v>
      </c>
      <c r="B264" s="60" t="s">
        <v>1035</v>
      </c>
      <c r="C264" s="182"/>
      <c r="D264" s="77"/>
      <c r="E264" s="77"/>
      <c r="F264" s="78"/>
      <c r="G264" s="78"/>
      <c r="H264" s="31"/>
      <c r="I264" s="34"/>
      <c r="J264" s="34"/>
      <c r="K264" s="34"/>
      <c r="L264" s="31"/>
      <c r="M264" s="31"/>
      <c r="N264" s="31"/>
    </row>
    <row r="265" spans="1:14" x14ac:dyDescent="0.25">
      <c r="A265" s="47" t="s">
        <v>1036</v>
      </c>
      <c r="B265" s="47" t="s">
        <v>257</v>
      </c>
      <c r="C265" s="182">
        <v>4.1607023223924497E-2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0.27121489939247112</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v>135032.50702149572</v>
      </c>
      <c r="D375" s="134">
        <v>76143.650348708514</v>
      </c>
      <c r="E375" s="31"/>
      <c r="F375" s="134">
        <v>27.37393848946526</v>
      </c>
      <c r="G375" s="134">
        <v>0.72448327295972725</v>
      </c>
    </row>
    <row r="376" spans="1:7" s="2" customFormat="1" x14ac:dyDescent="0.25">
      <c r="A376" s="47" t="s">
        <v>1180</v>
      </c>
      <c r="B376" s="60" t="s">
        <v>1153</v>
      </c>
      <c r="C376" s="134">
        <v>33666.749519758239</v>
      </c>
      <c r="D376" s="134">
        <v>18666.697160738262</v>
      </c>
      <c r="E376" s="31"/>
      <c r="F376" s="134">
        <v>29.124267608565557</v>
      </c>
      <c r="G376" s="134">
        <v>0.233138215865933</v>
      </c>
    </row>
    <row r="377" spans="1:7" s="2" customFormat="1" x14ac:dyDescent="0.25">
      <c r="A377" s="47" t="s">
        <v>1181</v>
      </c>
      <c r="B377" s="60" t="s">
        <v>1155</v>
      </c>
      <c r="C377" s="134"/>
      <c r="D377" s="134"/>
      <c r="E377" s="31"/>
      <c r="F377" s="134"/>
      <c r="G377" s="134"/>
    </row>
    <row r="378" spans="1:7" s="2" customFormat="1" x14ac:dyDescent="0.25">
      <c r="A378" s="47" t="s">
        <v>1182</v>
      </c>
      <c r="B378" s="60" t="s">
        <v>1157</v>
      </c>
      <c r="C378" s="134"/>
      <c r="D378" s="134"/>
      <c r="E378" s="31"/>
      <c r="F378" s="134"/>
      <c r="G378" s="134"/>
    </row>
    <row r="379" spans="1:7" s="2" customFormat="1" x14ac:dyDescent="0.25">
      <c r="A379" s="47" t="s">
        <v>1183</v>
      </c>
      <c r="B379" s="60" t="s">
        <v>1159</v>
      </c>
      <c r="C379" s="134">
        <v>3692.7211706613721</v>
      </c>
      <c r="D379" s="134">
        <v>1518.2371765956066</v>
      </c>
      <c r="E379" s="31"/>
      <c r="F379" s="134">
        <v>24.43001824332352</v>
      </c>
      <c r="G379" s="134">
        <v>3.5096075506699589E-2</v>
      </c>
    </row>
    <row r="380" spans="1:7" s="2" customFormat="1" x14ac:dyDescent="0.25">
      <c r="A380" s="47" t="s">
        <v>1184</v>
      </c>
      <c r="B380" s="60" t="s">
        <v>1161</v>
      </c>
      <c r="C380" s="134">
        <v>15.294403186940238</v>
      </c>
      <c r="D380" s="134">
        <v>11.046218510032872</v>
      </c>
      <c r="E380" s="31"/>
      <c r="F380" s="134">
        <v>21.737741025541137</v>
      </c>
      <c r="G380" s="134">
        <v>0.92879256965944268</v>
      </c>
    </row>
    <row r="381" spans="1:7" s="2" customFormat="1" x14ac:dyDescent="0.25">
      <c r="A381" s="47" t="s">
        <v>1185</v>
      </c>
      <c r="B381" s="60" t="s">
        <v>619</v>
      </c>
      <c r="C381" s="134">
        <v>46.84019467086268</v>
      </c>
      <c r="D381" s="134">
        <v>28.794718318924993</v>
      </c>
      <c r="E381" s="31"/>
      <c r="F381" s="134">
        <v>25.239458748463218</v>
      </c>
      <c r="G381" s="134">
        <v>0.12403955829082113</v>
      </c>
    </row>
    <row r="382" spans="1:7" s="2" customFormat="1" x14ac:dyDescent="0.25">
      <c r="A382" s="47" t="s">
        <v>1186</v>
      </c>
      <c r="B382" s="60" t="s">
        <v>259</v>
      </c>
      <c r="C382" s="86">
        <f>SUM(C375:C381)</f>
        <v>172454.11230977313</v>
      </c>
      <c r="D382" s="86">
        <f>SUM(D375:D381)</f>
        <v>96368.425622871335</v>
      </c>
      <c r="E382" s="31"/>
      <c r="F382" s="134"/>
      <c r="G382" s="113"/>
    </row>
    <row r="383" spans="1:7" s="2" customFormat="1" x14ac:dyDescent="0.25">
      <c r="A383" s="47" t="s">
        <v>1187</v>
      </c>
      <c r="B383" s="60" t="s">
        <v>1188</v>
      </c>
      <c r="C383" s="34"/>
      <c r="D383" s="34"/>
      <c r="E383" s="31"/>
      <c r="F383" s="134"/>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v>315.33033663405041</v>
      </c>
      <c r="D425" s="162"/>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v>21.666388910000038</v>
      </c>
      <c r="D428" s="154">
        <v>471</v>
      </c>
      <c r="E428" s="77"/>
      <c r="F428" s="69">
        <f t="shared" ref="F428:F451" si="18">IF($C$452=0,"",IF(C428="[for completion]","",C428/$C$452))</f>
        <v>6.7231048477683159E-2</v>
      </c>
      <c r="G428" s="69">
        <f t="shared" ref="G428:G451" si="19">IF($D$452=0,"",IF(D428="[for completion]","",D428/$D$452))</f>
        <v>0.46086105675146771</v>
      </c>
    </row>
    <row r="429" spans="1:7" x14ac:dyDescent="0.25">
      <c r="A429" s="47" t="s">
        <v>1231</v>
      </c>
      <c r="B429" s="145" t="s">
        <v>1540</v>
      </c>
      <c r="C429" s="134">
        <v>63.351185889999982</v>
      </c>
      <c r="D429" s="154">
        <v>362</v>
      </c>
      <c r="E429" s="77"/>
      <c r="F429" s="69">
        <f t="shared" si="18"/>
        <v>0.19657944235107419</v>
      </c>
      <c r="G429" s="69">
        <f t="shared" si="19"/>
        <v>0.3542074363992172</v>
      </c>
    </row>
    <row r="430" spans="1:7" x14ac:dyDescent="0.25">
      <c r="A430" s="47" t="s">
        <v>1232</v>
      </c>
      <c r="B430" s="145" t="s">
        <v>1541</v>
      </c>
      <c r="C430" s="134">
        <v>33.01514933</v>
      </c>
      <c r="D430" s="154">
        <v>87</v>
      </c>
      <c r="E430" s="77"/>
      <c r="F430" s="69">
        <f t="shared" si="18"/>
        <v>0.10244637970468216</v>
      </c>
      <c r="G430" s="69">
        <f t="shared" si="19"/>
        <v>8.5127201565557725E-2</v>
      </c>
    </row>
    <row r="431" spans="1:7" x14ac:dyDescent="0.25">
      <c r="A431" s="47" t="s">
        <v>1233</v>
      </c>
      <c r="B431" s="145" t="s">
        <v>1542</v>
      </c>
      <c r="C431" s="134">
        <v>37.591875789999982</v>
      </c>
      <c r="D431" s="154">
        <v>57</v>
      </c>
      <c r="E431" s="77"/>
      <c r="F431" s="69">
        <f t="shared" si="18"/>
        <v>0.11664801338621074</v>
      </c>
      <c r="G431" s="69">
        <f t="shared" si="19"/>
        <v>5.577299412915851E-2</v>
      </c>
    </row>
    <row r="432" spans="1:7" x14ac:dyDescent="0.25">
      <c r="A432" s="47" t="s">
        <v>1234</v>
      </c>
      <c r="B432" s="145" t="s">
        <v>1543</v>
      </c>
      <c r="C432" s="134">
        <v>73.949209429999982</v>
      </c>
      <c r="D432" s="154">
        <v>40</v>
      </c>
      <c r="E432" s="77"/>
      <c r="F432" s="69">
        <f t="shared" si="18"/>
        <v>0.22946522859561577</v>
      </c>
      <c r="G432" s="69">
        <f t="shared" si="19"/>
        <v>3.9138943248532287E-2</v>
      </c>
    </row>
    <row r="433" spans="1:7" x14ac:dyDescent="0.25">
      <c r="A433" s="47" t="s">
        <v>1235</v>
      </c>
      <c r="B433" s="145" t="s">
        <v>1544</v>
      </c>
      <c r="C433" s="134">
        <v>92.693794690000004</v>
      </c>
      <c r="D433" s="154">
        <v>5</v>
      </c>
      <c r="E433" s="77"/>
      <c r="F433" s="69">
        <f t="shared" si="18"/>
        <v>0.287629887484734</v>
      </c>
      <c r="G433" s="69">
        <f t="shared" si="19"/>
        <v>4.8923679060665359E-3</v>
      </c>
    </row>
    <row r="434" spans="1:7" x14ac:dyDescent="0.25">
      <c r="A434" s="47" t="s">
        <v>1236</v>
      </c>
      <c r="B434" s="145"/>
      <c r="C434" s="134"/>
      <c r="D434" s="154"/>
      <c r="E434" s="77"/>
      <c r="F434" s="69">
        <f t="shared" si="18"/>
        <v>0</v>
      </c>
      <c r="G434" s="69">
        <f t="shared" si="19"/>
        <v>0</v>
      </c>
    </row>
    <row r="435" spans="1:7" x14ac:dyDescent="0.25">
      <c r="A435" s="47" t="s">
        <v>1237</v>
      </c>
      <c r="B435" s="145"/>
      <c r="C435" s="134"/>
      <c r="D435" s="154"/>
      <c r="E435" s="77"/>
      <c r="F435" s="69">
        <f t="shared" si="18"/>
        <v>0</v>
      </c>
      <c r="G435" s="69">
        <f t="shared" si="19"/>
        <v>0</v>
      </c>
    </row>
    <row r="436" spans="1:7" x14ac:dyDescent="0.25">
      <c r="A436" s="47" t="s">
        <v>1238</v>
      </c>
      <c r="B436" s="145"/>
      <c r="C436" s="134"/>
      <c r="D436" s="154"/>
      <c r="E436" s="77"/>
      <c r="F436" s="69">
        <f t="shared" si="18"/>
        <v>0</v>
      </c>
      <c r="G436" s="69">
        <f t="shared" si="19"/>
        <v>0</v>
      </c>
    </row>
    <row r="437" spans="1:7" x14ac:dyDescent="0.25">
      <c r="A437" s="47" t="s">
        <v>1239</v>
      </c>
      <c r="B437" s="145"/>
      <c r="C437" s="134"/>
      <c r="D437" s="154"/>
      <c r="E437" s="51"/>
      <c r="F437" s="69">
        <f t="shared" si="18"/>
        <v>0</v>
      </c>
      <c r="G437" s="69">
        <f t="shared" si="19"/>
        <v>0</v>
      </c>
    </row>
    <row r="438" spans="1:7" x14ac:dyDescent="0.25">
      <c r="A438" s="47" t="s">
        <v>1240</v>
      </c>
      <c r="B438" s="145"/>
      <c r="C438" s="134"/>
      <c r="D438" s="154"/>
      <c r="E438" s="51"/>
      <c r="F438" s="69">
        <f t="shared" si="18"/>
        <v>0</v>
      </c>
      <c r="G438" s="69">
        <f t="shared" si="19"/>
        <v>0</v>
      </c>
    </row>
    <row r="439" spans="1:7" x14ac:dyDescent="0.25">
      <c r="A439" s="47" t="s">
        <v>1241</v>
      </c>
      <c r="B439" s="145"/>
      <c r="C439" s="134"/>
      <c r="D439" s="154"/>
      <c r="E439" s="51"/>
      <c r="F439" s="69">
        <f t="shared" si="18"/>
        <v>0</v>
      </c>
      <c r="G439" s="69">
        <f t="shared" si="19"/>
        <v>0</v>
      </c>
    </row>
    <row r="440" spans="1:7" x14ac:dyDescent="0.25">
      <c r="A440" s="47" t="s">
        <v>1242</v>
      </c>
      <c r="B440" s="145"/>
      <c r="C440" s="134"/>
      <c r="D440" s="154"/>
      <c r="E440" s="51"/>
      <c r="F440" s="69">
        <f t="shared" si="18"/>
        <v>0</v>
      </c>
      <c r="G440" s="69">
        <f t="shared" si="19"/>
        <v>0</v>
      </c>
    </row>
    <row r="441" spans="1:7" x14ac:dyDescent="0.25">
      <c r="A441" s="47" t="s">
        <v>1243</v>
      </c>
      <c r="B441" s="145"/>
      <c r="C441" s="134"/>
      <c r="D441" s="154"/>
      <c r="E441" s="51"/>
      <c r="F441" s="69">
        <f t="shared" si="18"/>
        <v>0</v>
      </c>
      <c r="G441" s="69">
        <f t="shared" si="19"/>
        <v>0</v>
      </c>
    </row>
    <row r="442" spans="1:7" x14ac:dyDescent="0.25">
      <c r="A442" s="47" t="s">
        <v>1244</v>
      </c>
      <c r="B442" s="145"/>
      <c r="C442" s="134"/>
      <c r="D442" s="154"/>
      <c r="E442" s="51"/>
      <c r="F442" s="69">
        <f t="shared" si="18"/>
        <v>0</v>
      </c>
      <c r="G442" s="69">
        <f t="shared" si="19"/>
        <v>0</v>
      </c>
    </row>
    <row r="443" spans="1:7" x14ac:dyDescent="0.25">
      <c r="A443" s="47" t="s">
        <v>1245</v>
      </c>
      <c r="B443" s="145"/>
      <c r="C443" s="134"/>
      <c r="D443" s="154"/>
      <c r="F443" s="69">
        <f t="shared" si="18"/>
        <v>0</v>
      </c>
      <c r="G443" s="69">
        <f t="shared" si="19"/>
        <v>0</v>
      </c>
    </row>
    <row r="444" spans="1:7" x14ac:dyDescent="0.25">
      <c r="A444" s="47" t="s">
        <v>1246</v>
      </c>
      <c r="B444" s="145"/>
      <c r="C444" s="134"/>
      <c r="D444" s="154"/>
      <c r="E444" s="129"/>
      <c r="F444" s="69">
        <f t="shared" si="18"/>
        <v>0</v>
      </c>
      <c r="G444" s="69">
        <f t="shared" si="19"/>
        <v>0</v>
      </c>
    </row>
    <row r="445" spans="1:7" x14ac:dyDescent="0.25">
      <c r="A445" s="47" t="s">
        <v>1247</v>
      </c>
      <c r="B445" s="145"/>
      <c r="C445" s="134"/>
      <c r="D445" s="154"/>
      <c r="E445" s="129"/>
      <c r="F445" s="69">
        <f t="shared" si="18"/>
        <v>0</v>
      </c>
      <c r="G445" s="69">
        <f t="shared" si="19"/>
        <v>0</v>
      </c>
    </row>
    <row r="446" spans="1:7" x14ac:dyDescent="0.25">
      <c r="A446" s="47" t="s">
        <v>1248</v>
      </c>
      <c r="B446" s="145"/>
      <c r="C446" s="134"/>
      <c r="D446" s="154"/>
      <c r="E446" s="129"/>
      <c r="F446" s="69">
        <f t="shared" si="18"/>
        <v>0</v>
      </c>
      <c r="G446" s="69">
        <f t="shared" si="19"/>
        <v>0</v>
      </c>
    </row>
    <row r="447" spans="1:7" x14ac:dyDescent="0.25">
      <c r="A447" s="47" t="s">
        <v>1249</v>
      </c>
      <c r="B447" s="145"/>
      <c r="C447" s="134"/>
      <c r="D447" s="154"/>
      <c r="E447" s="129"/>
      <c r="F447" s="69">
        <f t="shared" si="18"/>
        <v>0</v>
      </c>
      <c r="G447" s="69">
        <f t="shared" si="19"/>
        <v>0</v>
      </c>
    </row>
    <row r="448" spans="1:7" x14ac:dyDescent="0.25">
      <c r="A448" s="47" t="s">
        <v>1250</v>
      </c>
      <c r="B448" s="145"/>
      <c r="C448" s="134"/>
      <c r="D448" s="154"/>
      <c r="E448" s="129"/>
      <c r="F448" s="69">
        <f t="shared" si="18"/>
        <v>0</v>
      </c>
      <c r="G448" s="69">
        <f t="shared" si="19"/>
        <v>0</v>
      </c>
    </row>
    <row r="449" spans="1:7" x14ac:dyDescent="0.25">
      <c r="A449" s="47" t="s">
        <v>1251</v>
      </c>
      <c r="B449" s="145"/>
      <c r="C449" s="134"/>
      <c r="D449" s="154"/>
      <c r="E449" s="129"/>
      <c r="F449" s="69">
        <f t="shared" si="18"/>
        <v>0</v>
      </c>
      <c r="G449" s="69">
        <f t="shared" si="19"/>
        <v>0</v>
      </c>
    </row>
    <row r="450" spans="1:7" x14ac:dyDescent="0.25">
      <c r="A450" s="47" t="s">
        <v>1252</v>
      </c>
      <c r="B450" s="145"/>
      <c r="C450" s="134"/>
      <c r="D450" s="154"/>
      <c r="E450" s="129"/>
      <c r="F450" s="69">
        <f t="shared" si="18"/>
        <v>0</v>
      </c>
      <c r="G450" s="69">
        <f t="shared" si="19"/>
        <v>0</v>
      </c>
    </row>
    <row r="451" spans="1:7" x14ac:dyDescent="0.25">
      <c r="A451" s="47" t="s">
        <v>1253</v>
      </c>
      <c r="B451" s="145"/>
      <c r="C451" s="134"/>
      <c r="D451" s="154"/>
      <c r="E451" s="129"/>
      <c r="F451" s="69">
        <f t="shared" si="18"/>
        <v>0</v>
      </c>
      <c r="G451" s="69">
        <f t="shared" si="19"/>
        <v>0</v>
      </c>
    </row>
    <row r="452" spans="1:7" x14ac:dyDescent="0.25">
      <c r="A452" s="47" t="s">
        <v>1254</v>
      </c>
      <c r="B452" s="60" t="s">
        <v>259</v>
      </c>
      <c r="C452" s="72">
        <f>SUM(C428:C451)</f>
        <v>322.26760403999998</v>
      </c>
      <c r="D452" s="130">
        <f>SUM(D428:D451)</f>
        <v>1022</v>
      </c>
      <c r="E452" s="129"/>
      <c r="F452" s="131">
        <f>SUM(F428:F451)</f>
        <v>1</v>
      </c>
      <c r="G452" s="131">
        <f>SUM(G428:G451)</f>
        <v>0.99999999999999989</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v>0.43912470668641912</v>
      </c>
      <c r="D454" s="53"/>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v>179.45837154</v>
      </c>
      <c r="D457" s="154">
        <v>637</v>
      </c>
      <c r="F457" s="69">
        <f>IF($C$465=0,"",IF(C457="[for completion]","",C457/$C$465))</f>
        <v>0.55686134532382459</v>
      </c>
      <c r="G457" s="69">
        <f>IF($D$465=0,"",IF(D457="[for completion]","",D457/$D$465))</f>
        <v>0.62328767123287676</v>
      </c>
    </row>
    <row r="458" spans="1:7" x14ac:dyDescent="0.25">
      <c r="A458" s="47" t="s">
        <v>1258</v>
      </c>
      <c r="B458" s="47" t="s">
        <v>976</v>
      </c>
      <c r="C458" s="134">
        <v>40.702327669999974</v>
      </c>
      <c r="D458" s="154">
        <v>141</v>
      </c>
      <c r="F458" s="69">
        <f t="shared" ref="F458:F471" si="20">IF($C$465=0,"",IF(C458="[for completion]","",C458/$C$465))</f>
        <v>0.12629978055426255</v>
      </c>
      <c r="G458" s="69">
        <f t="shared" ref="G458:G471" si="21">IF($D$465=0,"",IF(D458="[for completion]","",D458/$D$465))</f>
        <v>0.13796477495107631</v>
      </c>
    </row>
    <row r="459" spans="1:7" x14ac:dyDescent="0.25">
      <c r="A459" s="47" t="s">
        <v>1259</v>
      </c>
      <c r="B459" s="47" t="s">
        <v>978</v>
      </c>
      <c r="C459" s="134">
        <v>25.24083568</v>
      </c>
      <c r="D459" s="154">
        <v>86</v>
      </c>
      <c r="F459" s="69">
        <f t="shared" si="20"/>
        <v>7.8322597008128367E-2</v>
      </c>
      <c r="G459" s="69">
        <f t="shared" si="21"/>
        <v>8.4148727984344418E-2</v>
      </c>
    </row>
    <row r="460" spans="1:7" x14ac:dyDescent="0.25">
      <c r="A460" s="47" t="s">
        <v>1260</v>
      </c>
      <c r="B460" s="47" t="s">
        <v>980</v>
      </c>
      <c r="C460" s="134">
        <v>20.020831150000003</v>
      </c>
      <c r="D460" s="154">
        <v>76</v>
      </c>
      <c r="F460" s="69">
        <f t="shared" si="20"/>
        <v>6.2124864240201472E-2</v>
      </c>
      <c r="G460" s="69">
        <f t="shared" si="21"/>
        <v>7.4363992172211346E-2</v>
      </c>
    </row>
    <row r="461" spans="1:7" x14ac:dyDescent="0.25">
      <c r="A461" s="47" t="s">
        <v>1261</v>
      </c>
      <c r="B461" s="47" t="s">
        <v>982</v>
      </c>
      <c r="C461" s="134">
        <v>10.830739739999999</v>
      </c>
      <c r="D461" s="154">
        <v>43</v>
      </c>
      <c r="F461" s="69">
        <f t="shared" si="20"/>
        <v>3.3607907230587417E-2</v>
      </c>
      <c r="G461" s="69">
        <f t="shared" si="21"/>
        <v>4.2074363992172209E-2</v>
      </c>
    </row>
    <row r="462" spans="1:7" x14ac:dyDescent="0.25">
      <c r="A462" s="47" t="s">
        <v>1262</v>
      </c>
      <c r="B462" s="47" t="s">
        <v>984</v>
      </c>
      <c r="C462" s="134">
        <v>13.276269710000001</v>
      </c>
      <c r="D462" s="154">
        <v>24</v>
      </c>
      <c r="F462" s="69">
        <f t="shared" si="20"/>
        <v>4.1196414233284663E-2</v>
      </c>
      <c r="G462" s="69">
        <f t="shared" si="21"/>
        <v>2.3483365949119372E-2</v>
      </c>
    </row>
    <row r="463" spans="1:7" x14ac:dyDescent="0.25">
      <c r="A463" s="47" t="s">
        <v>1263</v>
      </c>
      <c r="B463" s="47" t="s">
        <v>986</v>
      </c>
      <c r="C463" s="134">
        <v>31.928075059999998</v>
      </c>
      <c r="D463" s="154">
        <v>5</v>
      </c>
      <c r="F463" s="69">
        <f t="shared" si="20"/>
        <v>9.9073176018142584E-2</v>
      </c>
      <c r="G463" s="69">
        <f t="shared" si="21"/>
        <v>4.8923679060665359E-3</v>
      </c>
    </row>
    <row r="464" spans="1:7" x14ac:dyDescent="0.25">
      <c r="A464" s="47" t="s">
        <v>1264</v>
      </c>
      <c r="B464" s="47" t="s">
        <v>988</v>
      </c>
      <c r="C464" s="134">
        <v>0.81015349000000003</v>
      </c>
      <c r="D464" s="154">
        <v>10</v>
      </c>
      <c r="F464" s="69">
        <f t="shared" si="20"/>
        <v>2.5139153915683175E-3</v>
      </c>
      <c r="G464" s="69">
        <f t="shared" si="21"/>
        <v>9.7847358121330719E-3</v>
      </c>
    </row>
    <row r="465" spans="1:7" x14ac:dyDescent="0.25">
      <c r="A465" s="47" t="s">
        <v>1265</v>
      </c>
      <c r="B465" s="71" t="s">
        <v>259</v>
      </c>
      <c r="C465" s="86">
        <f>SUM(C457:C464)</f>
        <v>322.26760403999998</v>
      </c>
      <c r="D465" s="115">
        <f>SUM(D457:D464)</f>
        <v>1022</v>
      </c>
      <c r="F465" s="111">
        <f>SUM(F457:F464)</f>
        <v>1</v>
      </c>
      <c r="G465" s="111">
        <f>SUM(G457:G464)</f>
        <v>1</v>
      </c>
    </row>
    <row r="466" spans="1:7" outlineLevel="1" x14ac:dyDescent="0.25">
      <c r="A466" s="47" t="s">
        <v>1266</v>
      </c>
      <c r="B466" s="112" t="s">
        <v>991</v>
      </c>
      <c r="C466" s="29"/>
      <c r="D466" s="114"/>
      <c r="F466" s="69">
        <f t="shared" si="20"/>
        <v>0</v>
      </c>
      <c r="G466" s="69">
        <f t="shared" si="21"/>
        <v>0</v>
      </c>
    </row>
    <row r="467" spans="1:7" outlineLevel="1" x14ac:dyDescent="0.25">
      <c r="A467" s="47" t="s">
        <v>1267</v>
      </c>
      <c r="B467" s="112" t="s">
        <v>993</v>
      </c>
      <c r="C467" s="29"/>
      <c r="D467" s="114"/>
      <c r="F467" s="69">
        <f t="shared" si="20"/>
        <v>0</v>
      </c>
      <c r="G467" s="69">
        <f t="shared" si="21"/>
        <v>0</v>
      </c>
    </row>
    <row r="468" spans="1:7" outlineLevel="1" x14ac:dyDescent="0.25">
      <c r="A468" s="47" t="s">
        <v>1268</v>
      </c>
      <c r="B468" s="112" t="s">
        <v>995</v>
      </c>
      <c r="C468" s="29"/>
      <c r="D468" s="114"/>
      <c r="F468" s="69">
        <f t="shared" si="20"/>
        <v>0</v>
      </c>
      <c r="G468" s="69">
        <f t="shared" si="21"/>
        <v>0</v>
      </c>
    </row>
    <row r="469" spans="1:7" outlineLevel="1" x14ac:dyDescent="0.25">
      <c r="A469" s="47" t="s">
        <v>1269</v>
      </c>
      <c r="B469" s="112" t="s">
        <v>997</v>
      </c>
      <c r="C469" s="29"/>
      <c r="D469" s="114"/>
      <c r="F469" s="69">
        <f t="shared" si="20"/>
        <v>0</v>
      </c>
      <c r="G469" s="69">
        <f t="shared" si="21"/>
        <v>0</v>
      </c>
    </row>
    <row r="470" spans="1:7" outlineLevel="1" x14ac:dyDescent="0.25">
      <c r="A470" s="47" t="s">
        <v>1270</v>
      </c>
      <c r="B470" s="112" t="s">
        <v>999</v>
      </c>
      <c r="C470" s="29"/>
      <c r="D470" s="114"/>
      <c r="F470" s="69">
        <f t="shared" si="20"/>
        <v>0</v>
      </c>
      <c r="G470" s="69">
        <f t="shared" si="21"/>
        <v>0</v>
      </c>
    </row>
    <row r="471" spans="1:7" outlineLevel="1" x14ac:dyDescent="0.25">
      <c r="A471" s="47" t="s">
        <v>1271</v>
      </c>
      <c r="B471" s="112" t="s">
        <v>1001</v>
      </c>
      <c r="C471" s="29"/>
      <c r="D471" s="114"/>
      <c r="F471" s="69">
        <f t="shared" si="20"/>
        <v>0</v>
      </c>
      <c r="G471" s="69">
        <f t="shared" si="21"/>
        <v>0</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v>9.4952144169607428E-2</v>
      </c>
      <c r="G498" s="34"/>
    </row>
    <row r="499" spans="1:7" x14ac:dyDescent="0.25">
      <c r="A499" s="47" t="s">
        <v>1299</v>
      </c>
      <c r="B499" s="60" t="s">
        <v>1300</v>
      </c>
      <c r="C499" s="122">
        <v>0.20180449261641553</v>
      </c>
      <c r="G499" s="34"/>
    </row>
    <row r="500" spans="1:7" x14ac:dyDescent="0.25">
      <c r="A500" s="47" t="s">
        <v>1301</v>
      </c>
      <c r="B500" s="60" t="s">
        <v>1302</v>
      </c>
      <c r="C500" s="122">
        <v>9.0068324697003387E-3</v>
      </c>
      <c r="G500" s="34"/>
    </row>
    <row r="501" spans="1:7" x14ac:dyDescent="0.25">
      <c r="A501" s="47" t="s">
        <v>1303</v>
      </c>
      <c r="B501" s="60" t="s">
        <v>1304</v>
      </c>
      <c r="C501" s="122">
        <v>0</v>
      </c>
      <c r="G501" s="34"/>
    </row>
    <row r="502" spans="1:7" x14ac:dyDescent="0.25">
      <c r="A502" s="47" t="s">
        <v>1305</v>
      </c>
      <c r="B502" s="60" t="s">
        <v>1306</v>
      </c>
      <c r="C502" s="122">
        <v>0</v>
      </c>
      <c r="G502" s="34"/>
    </row>
    <row r="503" spans="1:7" x14ac:dyDescent="0.25">
      <c r="A503" s="47" t="s">
        <v>1307</v>
      </c>
      <c r="B503" s="60" t="s">
        <v>1308</v>
      </c>
      <c r="C503" s="122">
        <v>0</v>
      </c>
      <c r="G503" s="34"/>
    </row>
    <row r="504" spans="1:7" x14ac:dyDescent="0.25">
      <c r="A504" s="47" t="s">
        <v>1309</v>
      </c>
      <c r="B504" s="60" t="s">
        <v>1310</v>
      </c>
      <c r="C504" s="122">
        <v>0</v>
      </c>
      <c r="G504" s="34"/>
    </row>
    <row r="505" spans="1:7" x14ac:dyDescent="0.25">
      <c r="A505" s="47" t="s">
        <v>1311</v>
      </c>
      <c r="B505" s="60" t="s">
        <v>1312</v>
      </c>
      <c r="C505" s="122">
        <v>0</v>
      </c>
      <c r="G505" s="34"/>
    </row>
    <row r="506" spans="1:7" x14ac:dyDescent="0.25">
      <c r="A506" s="47" t="s">
        <v>1313</v>
      </c>
      <c r="B506" s="60" t="s">
        <v>1314</v>
      </c>
      <c r="C506" s="122">
        <v>0</v>
      </c>
      <c r="G506" s="34"/>
    </row>
    <row r="507" spans="1:7" x14ac:dyDescent="0.25">
      <c r="A507" s="47" t="s">
        <v>1315</v>
      </c>
      <c r="B507" s="60" t="s">
        <v>1316</v>
      </c>
      <c r="C507" s="122">
        <v>0</v>
      </c>
      <c r="G507" s="34"/>
    </row>
    <row r="508" spans="1:7" x14ac:dyDescent="0.25">
      <c r="A508" s="47" t="s">
        <v>1317</v>
      </c>
      <c r="B508" s="60" t="s">
        <v>1318</v>
      </c>
      <c r="C508" s="122">
        <v>4.6952194884974943E-2</v>
      </c>
      <c r="G508" s="34"/>
    </row>
    <row r="509" spans="1:7" x14ac:dyDescent="0.25">
      <c r="A509" s="47" t="s">
        <v>1319</v>
      </c>
      <c r="B509" s="60" t="s">
        <v>1320</v>
      </c>
      <c r="C509" s="122">
        <v>0.37614039000629607</v>
      </c>
      <c r="G509" s="34"/>
    </row>
    <row r="510" spans="1:7" x14ac:dyDescent="0.25">
      <c r="A510" s="47" t="s">
        <v>1321</v>
      </c>
      <c r="B510" s="60" t="s">
        <v>257</v>
      </c>
      <c r="C510" s="122">
        <v>0.27114394585300727</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c r="D604" s="134"/>
      <c r="E604" s="136"/>
      <c r="F604" s="134"/>
      <c r="G604" s="134"/>
    </row>
    <row r="605" spans="1:7" x14ac:dyDescent="0.25">
      <c r="A605" s="47" t="s">
        <v>1420</v>
      </c>
      <c r="B605" s="60" t="s">
        <v>1300</v>
      </c>
      <c r="C605" s="134"/>
      <c r="D605" s="134"/>
      <c r="E605" s="136"/>
      <c r="F605" s="134"/>
      <c r="G605" s="134"/>
    </row>
    <row r="606" spans="1:7" x14ac:dyDescent="0.25">
      <c r="A606" s="47" t="s">
        <v>1421</v>
      </c>
      <c r="B606" s="60" t="s">
        <v>1302</v>
      </c>
      <c r="C606" s="134"/>
      <c r="D606" s="134"/>
      <c r="E606" s="136"/>
      <c r="F606" s="134"/>
      <c r="G606" s="134"/>
    </row>
    <row r="607" spans="1:7" x14ac:dyDescent="0.25">
      <c r="A607" s="47" t="s">
        <v>1422</v>
      </c>
      <c r="B607" s="60" t="s">
        <v>1304</v>
      </c>
      <c r="C607" s="134"/>
      <c r="D607" s="134"/>
      <c r="E607" s="136"/>
      <c r="F607" s="134"/>
      <c r="G607" s="134"/>
    </row>
    <row r="608" spans="1:7" x14ac:dyDescent="0.25">
      <c r="A608" s="47" t="s">
        <v>1423</v>
      </c>
      <c r="B608" s="60" t="s">
        <v>1306</v>
      </c>
      <c r="C608" s="134"/>
      <c r="D608" s="134"/>
      <c r="E608" s="136"/>
      <c r="F608" s="134"/>
      <c r="G608" s="134"/>
    </row>
    <row r="609" spans="1:7" x14ac:dyDescent="0.25">
      <c r="A609" s="47" t="s">
        <v>1424</v>
      </c>
      <c r="B609" s="60" t="s">
        <v>1308</v>
      </c>
      <c r="C609" s="134"/>
      <c r="D609" s="134"/>
      <c r="E609" s="136"/>
      <c r="F609" s="134"/>
      <c r="G609" s="134"/>
    </row>
    <row r="610" spans="1:7" x14ac:dyDescent="0.25">
      <c r="A610" s="47" t="s">
        <v>1425</v>
      </c>
      <c r="B610" s="60" t="s">
        <v>1310</v>
      </c>
      <c r="C610" s="134"/>
      <c r="D610" s="134"/>
      <c r="E610" s="136"/>
      <c r="F610" s="134"/>
      <c r="G610" s="134"/>
    </row>
    <row r="611" spans="1:7" x14ac:dyDescent="0.25">
      <c r="A611" s="47" t="s">
        <v>1426</v>
      </c>
      <c r="B611" s="60" t="s">
        <v>1312</v>
      </c>
      <c r="C611" s="134"/>
      <c r="D611" s="134"/>
      <c r="E611" s="136"/>
      <c r="F611" s="134"/>
      <c r="G611" s="134"/>
    </row>
    <row r="612" spans="1:7" x14ac:dyDescent="0.25">
      <c r="A612" s="47" t="s">
        <v>1427</v>
      </c>
      <c r="B612" s="60" t="s">
        <v>1314</v>
      </c>
      <c r="C612" s="134"/>
      <c r="D612" s="134"/>
      <c r="E612" s="136"/>
      <c r="F612" s="134"/>
      <c r="G612" s="134"/>
    </row>
    <row r="613" spans="1:7" x14ac:dyDescent="0.25">
      <c r="A613" s="47" t="s">
        <v>1428</v>
      </c>
      <c r="B613" s="60" t="s">
        <v>1316</v>
      </c>
      <c r="C613" s="134"/>
      <c r="D613" s="134"/>
      <c r="E613" s="136"/>
      <c r="F613" s="134"/>
      <c r="G613" s="134"/>
    </row>
    <row r="614" spans="1:7" x14ac:dyDescent="0.25">
      <c r="A614" s="47" t="s">
        <v>1429</v>
      </c>
      <c r="B614" s="60" t="s">
        <v>1318</v>
      </c>
      <c r="C614" s="134"/>
      <c r="D614" s="134"/>
      <c r="E614" s="136"/>
      <c r="F614" s="134"/>
      <c r="G614" s="134"/>
    </row>
    <row r="615" spans="1:7" x14ac:dyDescent="0.25">
      <c r="A615" s="47" t="s">
        <v>1430</v>
      </c>
      <c r="B615" s="60" t="s">
        <v>1320</v>
      </c>
      <c r="C615" s="134"/>
      <c r="D615" s="134"/>
      <c r="E615" s="136"/>
      <c r="F615" s="134"/>
      <c r="G615" s="134"/>
    </row>
    <row r="616" spans="1:7" x14ac:dyDescent="0.25">
      <c r="A616" s="47" t="s">
        <v>1431</v>
      </c>
      <c r="B616" s="60" t="s">
        <v>257</v>
      </c>
      <c r="C616" s="134"/>
      <c r="D616" s="134"/>
      <c r="E616" s="136"/>
      <c r="F616" s="134"/>
      <c r="G616" s="134"/>
    </row>
    <row r="617" spans="1:7" x14ac:dyDescent="0.25">
      <c r="A617" s="47" t="s">
        <v>1432</v>
      </c>
      <c r="B617" s="60" t="s">
        <v>259</v>
      </c>
      <c r="C617" s="86">
        <f>SUM(C604:C616)</f>
        <v>0</v>
      </c>
      <c r="D617" s="86">
        <f>SUM(D604:D616)</f>
        <v>0</v>
      </c>
      <c r="E617" s="31"/>
      <c r="F617" s="29"/>
      <c r="G617" s="69" t="str">
        <f>IF($D$393=0,"",IF(#REF!="[For completion]","",#REF!/$D$393))</f>
        <v/>
      </c>
    </row>
    <row r="618" spans="1:7" x14ac:dyDescent="0.25">
      <c r="A618" s="47" t="s">
        <v>1433</v>
      </c>
      <c r="B618" s="47" t="s">
        <v>1188</v>
      </c>
      <c r="C618" s="2"/>
      <c r="D618" s="2"/>
      <c r="E618" s="2"/>
      <c r="F618" s="134"/>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topLeftCell="A11" zoomScale="75" zoomScaleNormal="75" workbookViewId="0">
      <selection activeCell="C74" sqref="C74"/>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2026-05-07T15:02:18Z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