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6\"/>
    </mc:Choice>
  </mc:AlternateContent>
  <xr:revisionPtr revIDLastSave="0" documentId="13_ncr:1_{D6C457DD-F6A4-44CB-8961-6B4FA98A637B}" xr6:coauthVersionLast="47" xr6:coauthVersionMax="47" xr10:uidLastSave="{00000000-0000-0000-0000-000000000000}"/>
  <bookViews>
    <workbookView xWindow="-120" yWindow="-120" windowWidth="38640" windowHeight="21120"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5" l="1"/>
  <c r="F226" i="5"/>
  <c r="G225" i="5"/>
  <c r="C49" i="7"/>
  <c r="C42" i="7"/>
  <c r="F41" i="7" s="1"/>
  <c r="D37" i="7"/>
  <c r="G36" i="7" s="1"/>
  <c r="C37" i="7"/>
  <c r="C219" i="5"/>
  <c r="C220" i="5"/>
  <c r="C217" i="5"/>
  <c r="C165" i="5"/>
  <c r="C166" i="5"/>
  <c r="D131" i="5"/>
  <c r="C118" i="5"/>
  <c r="C119" i="5"/>
  <c r="C120" i="5"/>
  <c r="C121" i="5"/>
  <c r="C122" i="5"/>
  <c r="C123" i="5"/>
  <c r="C124" i="5"/>
  <c r="C125" i="5"/>
  <c r="C126" i="5"/>
  <c r="C127" i="5"/>
  <c r="C128" i="5"/>
  <c r="C129" i="5"/>
  <c r="C130" i="5"/>
  <c r="C152" i="7"/>
  <c r="F156" i="7" s="1"/>
  <c r="C81" i="7"/>
  <c r="C77" i="7"/>
  <c r="C304" i="5"/>
  <c r="C303" i="5"/>
  <c r="C302" i="5"/>
  <c r="C298" i="5"/>
  <c r="C297" i="5"/>
  <c r="C296" i="5"/>
  <c r="C292" i="5"/>
  <c r="C290" i="5"/>
  <c r="C289" i="5"/>
  <c r="C288" i="5"/>
  <c r="G226" i="5"/>
  <c r="G222" i="5"/>
  <c r="C209" i="5"/>
  <c r="F213" i="5" s="1"/>
  <c r="C179" i="5"/>
  <c r="F185" i="5" s="1"/>
  <c r="D167" i="5"/>
  <c r="G166" i="5" s="1"/>
  <c r="C167" i="5"/>
  <c r="F165" i="5" s="1"/>
  <c r="D157" i="5"/>
  <c r="G161" i="5" s="1"/>
  <c r="C157" i="5"/>
  <c r="F162" i="5" s="1"/>
  <c r="D100" i="5"/>
  <c r="G102" i="5" s="1"/>
  <c r="C100" i="5"/>
  <c r="F105" i="5" s="1"/>
  <c r="D77" i="5"/>
  <c r="G86" i="5" s="1"/>
  <c r="D293" i="5"/>
  <c r="F293" i="5"/>
  <c r="F307" i="5"/>
  <c r="C307" i="5"/>
  <c r="D291" i="5"/>
  <c r="D307" i="5"/>
  <c r="D295" i="5"/>
  <c r="C295" i="5"/>
  <c r="G293" i="5"/>
  <c r="C291" i="5"/>
  <c r="F295" i="5"/>
  <c r="C293" i="5"/>
  <c r="F140" i="5" l="1"/>
  <c r="F159" i="5"/>
  <c r="F145" i="5"/>
  <c r="F146" i="5"/>
  <c r="F148" i="5"/>
  <c r="D45" i="5"/>
  <c r="G223" i="5"/>
  <c r="F223" i="5"/>
  <c r="G219" i="5"/>
  <c r="G224"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G98" i="5"/>
  <c r="G103" i="5"/>
  <c r="F104" i="5"/>
  <c r="F98" i="5"/>
  <c r="F99" i="5"/>
  <c r="F94" i="5"/>
  <c r="F95" i="5"/>
  <c r="F101" i="5"/>
  <c r="F93" i="5"/>
  <c r="F96" i="5"/>
  <c r="F102" i="5"/>
  <c r="F97" i="5"/>
  <c r="F103" i="5"/>
  <c r="C77" i="5"/>
  <c r="F82" i="5" s="1"/>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70" i="5" l="1"/>
  <c r="F72" i="5"/>
  <c r="F75" i="5"/>
  <c r="F80" i="5"/>
  <c r="F125" i="5"/>
  <c r="F117" i="5"/>
  <c r="F122" i="5"/>
  <c r="F129" i="5"/>
  <c r="F123" i="5"/>
  <c r="F114" i="5"/>
  <c r="F127" i="5"/>
  <c r="F113" i="5"/>
  <c r="F112" i="5"/>
  <c r="F134" i="5"/>
  <c r="F130" i="5"/>
  <c r="F128" i="5"/>
  <c r="F135" i="5"/>
  <c r="F132" i="5"/>
  <c r="F115" i="5"/>
  <c r="F120" i="5"/>
  <c r="F133" i="5"/>
  <c r="F73" i="5"/>
  <c r="F79" i="5"/>
  <c r="F81" i="5"/>
  <c r="F71" i="5"/>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77" i="5" l="1"/>
  <c r="F131" i="5"/>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<sst xmlns="http://schemas.openxmlformats.org/spreadsheetml/2006/main" count="1337" uniqueCount="1048">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</sst>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1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5">
    <cellStyle name="Hyperlink" xfId="2" builtinId="8"/>
    <cellStyle name="Normal" xfId="0" builtinId="0"/>
    <cellStyle name="Percent" xfId="1" builtinId="5"/>
    <cellStyle name="Prozent 2" xfId="4" xr:uid="{FCB8CC60-C5D4-47D7-89A2-CC900927106D}"/>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C12" sqref="C12"/>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hidden="1"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46112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2811.9321749199999</v>
      </c>
      <c r="F38" s="51"/>
      <c r="H38" s="31"/>
      <c r="L38" s="31"/>
      <c r="M38" s="31"/>
    </row>
    <row r="39" spans="1:14" x14ac:dyDescent="0.25">
      <c r="A39" s="47" t="s">
        <v>222</v>
      </c>
      <c r="B39" s="60" t="s">
        <v>223</v>
      </c>
      <c r="C39" s="114">
        <v>2300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0.20257920648695651</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511.93217491999985</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(C39*1.02+10)/C39-1</f>
        <v>2.4347826086956514E-2</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2811.9321749199999</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2811.9321749199999</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10.971233081842046</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326.02046895000001</v>
      </c>
      <c r="D70" s="114" t="s">
        <v>1004</v>
      </c>
      <c r="E70" s="80"/>
      <c r="F70" s="69">
        <f t="shared" ref="F70:F76" si="1">IF($C$77=0,"",IF(C70="[for completion]","",C70/$C$77))</f>
        <v>0.14280871695232089</v>
      </c>
      <c r="G70" s="69" t="str">
        <f>IF($D$77=0,"",IF(D70="[Mark as ND1 if not relevant]","",D70/$D$77))</f>
        <v/>
      </c>
      <c r="H70" s="31"/>
      <c r="L70" s="31"/>
      <c r="M70" s="31"/>
      <c r="N70" s="32"/>
    </row>
    <row r="71" spans="1:14" x14ac:dyDescent="0.25">
      <c r="A71" s="47" t="s">
        <v>278</v>
      </c>
      <c r="B71" s="79" t="s">
        <v>279</v>
      </c>
      <c r="C71" s="114">
        <v>20.450266540000001</v>
      </c>
      <c r="D71" s="114" t="s">
        <v>1004</v>
      </c>
      <c r="E71" s="80"/>
      <c r="F71" s="69">
        <f t="shared" si="1"/>
        <v>8.9579538834363079E-3</v>
      </c>
      <c r="G71" s="69" t="str">
        <f t="shared" ref="G71:G76" si="2">IF($D$77=0,"",IF(D71="[Mark as ND1 if not relevant]","",D71/$D$77))</f>
        <v/>
      </c>
      <c r="H71" s="31"/>
      <c r="L71" s="31"/>
      <c r="M71" s="31"/>
      <c r="N71" s="32"/>
    </row>
    <row r="72" spans="1:14" x14ac:dyDescent="0.25">
      <c r="A72" s="47" t="s">
        <v>280</v>
      </c>
      <c r="B72" s="79" t="s">
        <v>281</v>
      </c>
      <c r="C72" s="114">
        <v>37.745018330000001</v>
      </c>
      <c r="D72" s="114" t="s">
        <v>1004</v>
      </c>
      <c r="E72" s="80"/>
      <c r="F72" s="69">
        <f t="shared" si="1"/>
        <v>1.653367856444565E-2</v>
      </c>
      <c r="G72" s="69" t="str">
        <f t="shared" si="2"/>
        <v/>
      </c>
      <c r="H72" s="31"/>
      <c r="L72" s="31"/>
      <c r="M72" s="31"/>
      <c r="N72" s="32"/>
    </row>
    <row r="73" spans="1:14" x14ac:dyDescent="0.25">
      <c r="A73" s="47" t="s">
        <v>282</v>
      </c>
      <c r="B73" s="79" t="s">
        <v>283</v>
      </c>
      <c r="C73" s="114">
        <v>60.68511453</v>
      </c>
      <c r="D73" s="114" t="s">
        <v>1004</v>
      </c>
      <c r="E73" s="80"/>
      <c r="F73" s="69">
        <f t="shared" si="1"/>
        <v>2.6582267585974977E-2</v>
      </c>
      <c r="G73" s="69" t="str">
        <f t="shared" si="2"/>
        <v/>
      </c>
      <c r="H73" s="31"/>
      <c r="L73" s="31"/>
      <c r="M73" s="31"/>
      <c r="N73" s="32"/>
    </row>
    <row r="74" spans="1:14" x14ac:dyDescent="0.25">
      <c r="A74" s="47" t="s">
        <v>284</v>
      </c>
      <c r="B74" s="79" t="s">
        <v>285</v>
      </c>
      <c r="C74" s="114">
        <v>152.38887037000001</v>
      </c>
      <c r="D74" s="114" t="s">
        <v>1004</v>
      </c>
      <c r="E74" s="80"/>
      <c r="F74" s="69">
        <f t="shared" si="1"/>
        <v>6.675181814639633E-2</v>
      </c>
      <c r="G74" s="69" t="str">
        <f t="shared" si="2"/>
        <v/>
      </c>
      <c r="H74" s="31"/>
      <c r="L74" s="31"/>
      <c r="M74" s="31"/>
      <c r="N74" s="32"/>
    </row>
    <row r="75" spans="1:14" x14ac:dyDescent="0.25">
      <c r="A75" s="47" t="s">
        <v>286</v>
      </c>
      <c r="B75" s="79" t="s">
        <v>287</v>
      </c>
      <c r="C75" s="114">
        <v>58.779447330000004</v>
      </c>
      <c r="D75" s="114" t="s">
        <v>1004</v>
      </c>
      <c r="E75" s="80"/>
      <c r="F75" s="69">
        <f t="shared" si="1"/>
        <v>2.5747516661756599E-2</v>
      </c>
      <c r="G75" s="69" t="str">
        <f t="shared" si="2"/>
        <v/>
      </c>
      <c r="H75" s="31"/>
      <c r="L75" s="31"/>
      <c r="M75" s="31"/>
      <c r="N75" s="32"/>
    </row>
    <row r="76" spans="1:14" x14ac:dyDescent="0.25">
      <c r="A76" s="47" t="s">
        <v>288</v>
      </c>
      <c r="B76" s="79" t="s">
        <v>289</v>
      </c>
      <c r="C76" s="114">
        <v>1626.8479629000001</v>
      </c>
      <c r="D76" s="114" t="s">
        <v>1004</v>
      </c>
      <c r="E76" s="80"/>
      <c r="F76" s="69">
        <f t="shared" si="1"/>
        <v>0.7126180482056691</v>
      </c>
      <c r="G76" s="69" t="str">
        <f t="shared" si="2"/>
        <v/>
      </c>
      <c r="H76" s="31"/>
      <c r="L76" s="31"/>
      <c r="M76" s="31"/>
      <c r="N76" s="32"/>
    </row>
    <row r="77" spans="1:14" x14ac:dyDescent="0.25">
      <c r="A77" s="47" t="s">
        <v>290</v>
      </c>
      <c r="B77" s="81" t="s">
        <v>259</v>
      </c>
      <c r="C77" s="72">
        <f>SUM(C70:C76)</f>
        <v>2282.9171489500004</v>
      </c>
      <c r="D77" s="72">
        <f>SUM(D70:D76)</f>
        <v>0</v>
      </c>
      <c r="E77" s="51"/>
      <c r="F77" s="73">
        <f>SUM(F70:F76)</f>
        <v>0.99999999999999989</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4.509773674806433</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580</v>
      </c>
      <c r="D93" s="114" t="s">
        <v>1004</v>
      </c>
      <c r="E93" s="80"/>
      <c r="F93" s="69">
        <f>IF($C$100=0,"",IF(C93="[for completion]","",IF(C93="","",C93/$C$100)))</f>
        <v>0.25217391304347825</v>
      </c>
      <c r="G93" s="69" t="str">
        <f>IF($D$100=0,"",IF(D93="[Mark as ND1 if not relevant]","",IF(D93="","",D93/$D$100)))</f>
        <v/>
      </c>
      <c r="H93" s="31"/>
      <c r="L93" s="31"/>
      <c r="M93" s="31"/>
      <c r="N93" s="32"/>
    </row>
    <row r="94" spans="1:14" x14ac:dyDescent="0.25">
      <c r="A94" s="47" t="s">
        <v>316</v>
      </c>
      <c r="B94" s="79" t="s">
        <v>279</v>
      </c>
      <c r="C94" s="114">
        <v>15</v>
      </c>
      <c r="D94" s="114" t="s">
        <v>1004</v>
      </c>
      <c r="E94" s="80"/>
      <c r="F94" s="69">
        <f t="shared" ref="F94:F99" si="5">IF($C$100=0,"",IF(C94="[for completion]","",IF(C94="","",C94/$C$100)))</f>
        <v>6.5217391304347823E-3</v>
      </c>
      <c r="G94" s="69" t="str">
        <f t="shared" ref="G94:G99" si="6">IF($D$100=0,"",IF(D94="[Mark as ND1 if not relevant]","",IF(D94="","",D94/$D$100)))</f>
        <v/>
      </c>
      <c r="H94" s="31"/>
      <c r="L94" s="31"/>
      <c r="M94" s="31"/>
      <c r="N94" s="32"/>
    </row>
    <row r="95" spans="1:14" x14ac:dyDescent="0.25">
      <c r="A95" s="47" t="s">
        <v>317</v>
      </c>
      <c r="B95" s="79" t="s">
        <v>281</v>
      </c>
      <c r="C95" s="114">
        <v>5</v>
      </c>
      <c r="D95" s="114" t="s">
        <v>1004</v>
      </c>
      <c r="E95" s="80"/>
      <c r="F95" s="69">
        <f t="shared" si="5"/>
        <v>2.1739130434782609E-3</v>
      </c>
      <c r="G95" s="69" t="str">
        <f t="shared" si="6"/>
        <v/>
      </c>
      <c r="H95" s="31"/>
      <c r="L95" s="31"/>
      <c r="M95" s="31"/>
      <c r="N95" s="32"/>
    </row>
    <row r="96" spans="1:14" x14ac:dyDescent="0.25">
      <c r="A96" s="47" t="s">
        <v>318</v>
      </c>
      <c r="B96" s="79" t="s">
        <v>283</v>
      </c>
      <c r="C96" s="114">
        <v>15</v>
      </c>
      <c r="D96" s="114" t="s">
        <v>1004</v>
      </c>
      <c r="E96" s="80"/>
      <c r="F96" s="69">
        <f t="shared" si="5"/>
        <v>6.5217391304347823E-3</v>
      </c>
      <c r="G96" s="69" t="str">
        <f t="shared" si="6"/>
        <v/>
      </c>
      <c r="H96" s="31"/>
      <c r="L96" s="31"/>
      <c r="M96" s="31"/>
      <c r="N96" s="32"/>
    </row>
    <row r="97" spans="1:14" x14ac:dyDescent="0.25">
      <c r="A97" s="47" t="s">
        <v>319</v>
      </c>
      <c r="B97" s="79" t="s">
        <v>285</v>
      </c>
      <c r="C97" s="114">
        <v>905</v>
      </c>
      <c r="D97" s="114" t="s">
        <v>1004</v>
      </c>
      <c r="E97" s="80"/>
      <c r="F97" s="69">
        <f t="shared" si="5"/>
        <v>0.39347826086956522</v>
      </c>
      <c r="G97" s="69" t="str">
        <f t="shared" si="6"/>
        <v/>
      </c>
      <c r="H97" s="31"/>
      <c r="L97" s="31"/>
      <c r="M97" s="31"/>
    </row>
    <row r="98" spans="1:14" x14ac:dyDescent="0.25">
      <c r="A98" s="47" t="s">
        <v>320</v>
      </c>
      <c r="B98" s="79" t="s">
        <v>287</v>
      </c>
      <c r="C98" s="114">
        <v>760</v>
      </c>
      <c r="D98" s="114" t="s">
        <v>1004</v>
      </c>
      <c r="E98" s="80"/>
      <c r="F98" s="69">
        <f t="shared" si="5"/>
        <v>0.33043478260869563</v>
      </c>
      <c r="G98" s="69" t="str">
        <f t="shared" si="6"/>
        <v/>
      </c>
      <c r="H98" s="31"/>
      <c r="L98" s="31"/>
      <c r="M98" s="31"/>
    </row>
    <row r="99" spans="1:14" x14ac:dyDescent="0.25">
      <c r="A99" s="47" t="s">
        <v>321</v>
      </c>
      <c r="B99" s="79" t="s">
        <v>289</v>
      </c>
      <c r="C99" s="114">
        <v>20</v>
      </c>
      <c r="D99" s="114" t="s">
        <v>1004</v>
      </c>
      <c r="E99" s="80"/>
      <c r="F99" s="69">
        <f t="shared" si="5"/>
        <v>8.6956521739130436E-3</v>
      </c>
      <c r="G99" s="69" t="str">
        <f t="shared" si="6"/>
        <v/>
      </c>
      <c r="H99" s="31"/>
      <c r="L99" s="31"/>
      <c r="M99" s="31"/>
    </row>
    <row r="100" spans="1:14" x14ac:dyDescent="0.25">
      <c r="A100" s="47" t="s">
        <v>322</v>
      </c>
      <c r="B100" s="81" t="s">
        <v>259</v>
      </c>
      <c r="C100" s="72">
        <f>SUM(C93:C99)</f>
        <v>2300</v>
      </c>
      <c r="D100" s="72">
        <f>SUM(D93:D99)</f>
        <v>0</v>
      </c>
      <c r="E100" s="51"/>
      <c r="F100" s="73">
        <f>SUM(F93:F99)</f>
        <v>0.99999999999999989</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2767.5853228999999</v>
      </c>
      <c r="D112" s="114"/>
      <c r="E112" s="70"/>
      <c r="F112" s="69">
        <f t="shared" ref="F112:F136" si="7">IF($C$131=0,"",IF(C112="[for completion]","",IF(C112="","",C112/$C$131)))</f>
        <v>0.98422904634203645</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44.34685202</v>
      </c>
      <c r="D116" s="114"/>
      <c r="E116" s="70"/>
      <c r="F116" s="69">
        <f t="shared" si="7"/>
        <v>1.5770953657963559E-2</v>
      </c>
      <c r="G116" s="69" t="str">
        <f t="shared" si="8"/>
        <v/>
      </c>
      <c r="I116" s="34"/>
      <c r="J116" s="34"/>
      <c r="K116" s="34"/>
      <c r="L116" s="51" t="s">
        <v>348</v>
      </c>
      <c r="M116" s="31"/>
      <c r="N116" s="31"/>
    </row>
    <row r="117" spans="1:14" s="30" customFormat="1" x14ac:dyDescent="0.25">
      <c r="A117" s="47" t="s">
        <v>349</v>
      </c>
      <c r="B117" s="60" t="s">
        <v>350</v>
      </c>
      <c r="C117" s="114">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f>'[1]A. HTT General'!C118</f>
        <v>0</v>
      </c>
      <c r="D118" s="114"/>
      <c r="E118" s="51"/>
      <c r="F118" s="69">
        <f t="shared" si="7"/>
        <v>0</v>
      </c>
      <c r="G118" s="69" t="str">
        <f t="shared" si="8"/>
        <v/>
      </c>
      <c r="L118" s="51" t="s">
        <v>352</v>
      </c>
      <c r="M118" s="31"/>
    </row>
    <row r="119" spans="1:14" x14ac:dyDescent="0.25">
      <c r="A119" s="47" t="s">
        <v>353</v>
      </c>
      <c r="B119" s="60" t="s">
        <v>354</v>
      </c>
      <c r="C119" s="114">
        <f>'[1]A. HTT General'!C119</f>
        <v>0</v>
      </c>
      <c r="D119" s="114"/>
      <c r="E119" s="51"/>
      <c r="F119" s="69">
        <f t="shared" si="7"/>
        <v>0</v>
      </c>
      <c r="G119" s="69" t="str">
        <f t="shared" si="8"/>
        <v/>
      </c>
      <c r="L119" s="51" t="s">
        <v>354</v>
      </c>
      <c r="M119" s="31"/>
    </row>
    <row r="120" spans="1:14" x14ac:dyDescent="0.25">
      <c r="A120" s="47" t="s">
        <v>355</v>
      </c>
      <c r="B120" s="60" t="s">
        <v>356</v>
      </c>
      <c r="C120" s="114">
        <f>'[1]A. HTT General'!C120</f>
        <v>0</v>
      </c>
      <c r="D120" s="114"/>
      <c r="E120" s="51"/>
      <c r="F120" s="69">
        <f t="shared" si="7"/>
        <v>0</v>
      </c>
      <c r="G120" s="69" t="str">
        <f t="shared" si="8"/>
        <v/>
      </c>
      <c r="L120" s="51" t="s">
        <v>356</v>
      </c>
      <c r="M120" s="31"/>
    </row>
    <row r="121" spans="1:14" x14ac:dyDescent="0.25">
      <c r="A121" s="47" t="s">
        <v>357</v>
      </c>
      <c r="B121" s="47" t="s">
        <v>358</v>
      </c>
      <c r="C121" s="114">
        <f>'[1]A. HTT General'!C121</f>
        <v>0</v>
      </c>
      <c r="D121" s="114"/>
      <c r="F121" s="69">
        <f t="shared" si="7"/>
        <v>0</v>
      </c>
      <c r="G121" s="69" t="str">
        <f t="shared" si="8"/>
        <v/>
      </c>
      <c r="L121" s="51"/>
      <c r="M121" s="31"/>
    </row>
    <row r="122" spans="1:14" x14ac:dyDescent="0.25">
      <c r="A122" s="47" t="s">
        <v>359</v>
      </c>
      <c r="B122" s="60" t="s">
        <v>360</v>
      </c>
      <c r="C122" s="114">
        <f>'[1]A. HTT General'!C122</f>
        <v>0</v>
      </c>
      <c r="D122" s="114"/>
      <c r="E122" s="51"/>
      <c r="F122" s="69">
        <f t="shared" si="7"/>
        <v>0</v>
      </c>
      <c r="G122" s="69" t="str">
        <f t="shared" si="8"/>
        <v/>
      </c>
      <c r="L122" s="51" t="s">
        <v>361</v>
      </c>
      <c r="M122" s="31"/>
    </row>
    <row r="123" spans="1:14" x14ac:dyDescent="0.25">
      <c r="A123" s="47" t="s">
        <v>362</v>
      </c>
      <c r="B123" s="60" t="s">
        <v>361</v>
      </c>
      <c r="C123" s="114">
        <f>'[1]A. HTT General'!C123</f>
        <v>0</v>
      </c>
      <c r="D123" s="114"/>
      <c r="E123" s="51"/>
      <c r="F123" s="69">
        <f t="shared" si="7"/>
        <v>0</v>
      </c>
      <c r="G123" s="69" t="str">
        <f t="shared" si="8"/>
        <v/>
      </c>
      <c r="L123" s="51" t="s">
        <v>363</v>
      </c>
      <c r="M123" s="31"/>
    </row>
    <row r="124" spans="1:14" x14ac:dyDescent="0.25">
      <c r="A124" s="47" t="s">
        <v>364</v>
      </c>
      <c r="B124" s="60" t="s">
        <v>363</v>
      </c>
      <c r="C124" s="114">
        <f>'[1]A. HTT General'!C124</f>
        <v>0</v>
      </c>
      <c r="D124" s="114"/>
      <c r="E124" s="51"/>
      <c r="F124" s="69">
        <f t="shared" si="7"/>
        <v>0</v>
      </c>
      <c r="G124" s="69" t="str">
        <f t="shared" si="8"/>
        <v/>
      </c>
      <c r="L124" s="80" t="s">
        <v>365</v>
      </c>
      <c r="M124" s="31"/>
    </row>
    <row r="125" spans="1:14" x14ac:dyDescent="0.25">
      <c r="A125" s="47" t="s">
        <v>366</v>
      </c>
      <c r="B125" s="47" t="s">
        <v>367</v>
      </c>
      <c r="C125" s="114">
        <f>'[1]A. HTT General'!C125</f>
        <v>0</v>
      </c>
      <c r="D125" s="114"/>
      <c r="E125" s="51"/>
      <c r="F125" s="69">
        <f t="shared" si="7"/>
        <v>0</v>
      </c>
      <c r="G125" s="69" t="str">
        <f t="shared" si="8"/>
        <v/>
      </c>
      <c r="L125" s="51" t="s">
        <v>368</v>
      </c>
      <c r="M125" s="31"/>
    </row>
    <row r="126" spans="1:14" x14ac:dyDescent="0.25">
      <c r="A126" s="47" t="s">
        <v>369</v>
      </c>
      <c r="B126" s="79" t="s">
        <v>365</v>
      </c>
      <c r="C126" s="114">
        <f>'[1]A. HTT General'!C126</f>
        <v>0</v>
      </c>
      <c r="D126" s="114"/>
      <c r="E126" s="51"/>
      <c r="F126" s="69">
        <f t="shared" si="7"/>
        <v>0</v>
      </c>
      <c r="G126" s="69" t="str">
        <f t="shared" si="8"/>
        <v/>
      </c>
      <c r="H126" s="32"/>
      <c r="L126" s="51" t="s">
        <v>370</v>
      </c>
      <c r="M126" s="31"/>
    </row>
    <row r="127" spans="1:14" x14ac:dyDescent="0.25">
      <c r="A127" s="47" t="s">
        <v>371</v>
      </c>
      <c r="B127" s="60" t="s">
        <v>368</v>
      </c>
      <c r="C127" s="114">
        <f>'[1]A. HTT General'!C127</f>
        <v>0</v>
      </c>
      <c r="D127" s="114"/>
      <c r="E127" s="51"/>
      <c r="F127" s="69">
        <f t="shared" si="7"/>
        <v>0</v>
      </c>
      <c r="G127" s="69" t="str">
        <f t="shared" si="8"/>
        <v/>
      </c>
      <c r="H127" s="31"/>
      <c r="L127" s="51" t="s">
        <v>372</v>
      </c>
      <c r="M127" s="31"/>
    </row>
    <row r="128" spans="1:14" x14ac:dyDescent="0.25">
      <c r="A128" s="47" t="s">
        <v>373</v>
      </c>
      <c r="B128" s="60" t="s">
        <v>370</v>
      </c>
      <c r="C128" s="114">
        <f>'[1]A. HTT General'!C128</f>
        <v>0</v>
      </c>
      <c r="D128" s="114"/>
      <c r="E128" s="51"/>
      <c r="F128" s="69">
        <f t="shared" si="7"/>
        <v>0</v>
      </c>
      <c r="G128" s="69" t="str">
        <f t="shared" si="8"/>
        <v/>
      </c>
      <c r="H128" s="31"/>
      <c r="L128" s="31"/>
      <c r="M128" s="31"/>
    </row>
    <row r="129" spans="1:14" x14ac:dyDescent="0.25">
      <c r="A129" s="47" t="s">
        <v>374</v>
      </c>
      <c r="B129" s="60" t="s">
        <v>372</v>
      </c>
      <c r="C129" s="114">
        <f>'[1]A. HTT General'!C129</f>
        <v>0</v>
      </c>
      <c r="D129" s="114"/>
      <c r="E129" s="51"/>
      <c r="F129" s="69">
        <f t="shared" si="7"/>
        <v>0</v>
      </c>
      <c r="G129" s="69" t="str">
        <f t="shared" si="8"/>
        <v/>
      </c>
      <c r="H129" s="31"/>
      <c r="L129" s="31"/>
      <c r="M129" s="31"/>
    </row>
    <row r="130" spans="1:14" outlineLevel="1" x14ac:dyDescent="0.25">
      <c r="A130" s="47" t="s">
        <v>375</v>
      </c>
      <c r="B130" s="60" t="s">
        <v>257</v>
      </c>
      <c r="C130" s="114">
        <f>'[1]A. HTT General'!C130</f>
        <v>0</v>
      </c>
      <c r="D130" s="114"/>
      <c r="E130" s="51"/>
      <c r="F130" s="69">
        <f t="shared" si="7"/>
        <v>0</v>
      </c>
      <c r="G130" s="69" t="str">
        <f t="shared" si="8"/>
        <v/>
      </c>
      <c r="H130" s="31"/>
      <c r="L130" s="31"/>
      <c r="M130" s="31"/>
    </row>
    <row r="131" spans="1:14" outlineLevel="1" x14ac:dyDescent="0.25">
      <c r="A131" s="47" t="s">
        <v>376</v>
      </c>
      <c r="B131" s="81" t="s">
        <v>259</v>
      </c>
      <c r="C131" s="86">
        <f>SUM(C112:C130)</f>
        <v>2811.9321749199999</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v>2300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2300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v>2300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2300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2172.45336382</v>
      </c>
      <c r="D218" s="53"/>
      <c r="E218" s="87"/>
      <c r="F218" s="69">
        <f>IF($C$38=0,"",IF(C218="[for completion]","",IF(C218="","",C218/$C$38)))</f>
        <v>0.77258384224072074</v>
      </c>
      <c r="G218" s="69">
        <f>IF($C$39=0,"",IF(C218="[for completion]","",IF(C218="","",C218/$C$39)))</f>
        <v>0.94454494079130435</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2172.45336382</v>
      </c>
      <c r="E220" s="87"/>
      <c r="F220" s="65">
        <f>SUM(F217:F219)</f>
        <v>0.77258384224072074</v>
      </c>
      <c r="G220" s="65">
        <f>SUM(G217:G219)</f>
        <v>0.94454494079130435</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85" zoomScaleNormal="85" workbookViewId="0">
      <selection activeCell="I187" sqref="H1:I187"/>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4698</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598.53813855257499</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84.403364589999995</v>
      </c>
      <c r="D22" s="138">
        <v>1879</v>
      </c>
      <c r="E22" s="51"/>
      <c r="F22" s="69">
        <f>IF($C$37=0,"",IF(C22="[for completion]","",C22/$C$37))</f>
        <v>3.0016145248027291E-2</v>
      </c>
      <c r="G22" s="69">
        <f>IF($D$37=0,"",IF(D22="[for completion]","",D22/$D$37))</f>
        <v>0.39995742869306089</v>
      </c>
      <c r="H22" s="2"/>
      <c r="I22" s="51"/>
      <c r="L22" s="51"/>
      <c r="M22" s="70"/>
      <c r="N22" s="70"/>
    </row>
    <row r="23" spans="1:14" x14ac:dyDescent="0.25">
      <c r="A23" s="47" t="s">
        <v>766</v>
      </c>
      <c r="B23" s="130" t="s">
        <v>1026</v>
      </c>
      <c r="C23" s="114">
        <v>234.60968706000003</v>
      </c>
      <c r="D23" s="138">
        <v>1293</v>
      </c>
      <c r="E23" s="51"/>
      <c r="F23" s="69">
        <f t="shared" ref="F23:F36" si="0">IF($C$37=0,"",IF(C23="[for completion]","",C23/$C$37))</f>
        <v>8.3433622315827988E-2</v>
      </c>
      <c r="G23" s="69">
        <f t="shared" ref="G23:G36" si="1">IF($D$37=0,"",IF(D23="[for completion]","",D23/$D$37))</f>
        <v>0.27522349936143037</v>
      </c>
      <c r="H23" s="2"/>
      <c r="I23" s="51"/>
      <c r="L23" s="51"/>
      <c r="M23" s="70"/>
      <c r="N23" s="70"/>
    </row>
    <row r="24" spans="1:14" x14ac:dyDescent="0.25">
      <c r="A24" s="47" t="s">
        <v>767</v>
      </c>
      <c r="B24" s="130" t="s">
        <v>1027</v>
      </c>
      <c r="C24" s="114">
        <v>231.16013164000009</v>
      </c>
      <c r="D24" s="138">
        <v>591</v>
      </c>
      <c r="F24" s="69">
        <f t="shared" si="0"/>
        <v>8.2206866048103261E-2</v>
      </c>
      <c r="G24" s="69">
        <f t="shared" si="1"/>
        <v>0.12579821200510855</v>
      </c>
      <c r="H24" s="2"/>
      <c r="I24" s="51"/>
      <c r="M24" s="70"/>
      <c r="N24" s="70"/>
    </row>
    <row r="25" spans="1:14" x14ac:dyDescent="0.25">
      <c r="A25" s="47" t="s">
        <v>768</v>
      </c>
      <c r="B25" s="130" t="s">
        <v>1028</v>
      </c>
      <c r="C25" s="114">
        <v>348.60810022000004</v>
      </c>
      <c r="D25" s="138">
        <v>499</v>
      </c>
      <c r="E25" s="66"/>
      <c r="F25" s="69">
        <f t="shared" si="0"/>
        <v>0.12397457638889103</v>
      </c>
      <c r="G25" s="69">
        <f t="shared" si="1"/>
        <v>0.10621541081311196</v>
      </c>
      <c r="H25" s="2"/>
      <c r="I25" s="51"/>
      <c r="L25" s="66"/>
      <c r="M25" s="70"/>
      <c r="N25" s="70"/>
    </row>
    <row r="26" spans="1:14" x14ac:dyDescent="0.25">
      <c r="A26" s="47" t="s">
        <v>769</v>
      </c>
      <c r="B26" s="130" t="s">
        <v>1029</v>
      </c>
      <c r="C26" s="114">
        <v>733.98977765999973</v>
      </c>
      <c r="D26" s="138">
        <v>381</v>
      </c>
      <c r="E26" s="66"/>
      <c r="F26" s="69">
        <f t="shared" si="0"/>
        <v>0.26102684275479793</v>
      </c>
      <c r="G26" s="69">
        <f t="shared" si="1"/>
        <v>8.1098339719029369E-2</v>
      </c>
      <c r="H26" s="2"/>
      <c r="I26" s="51"/>
      <c r="L26" s="66"/>
      <c r="M26" s="70"/>
      <c r="N26" s="70"/>
    </row>
    <row r="27" spans="1:14" x14ac:dyDescent="0.25">
      <c r="A27" s="47" t="s">
        <v>770</v>
      </c>
      <c r="B27" s="130" t="s">
        <v>1030</v>
      </c>
      <c r="C27" s="114">
        <v>1179.1611137499999</v>
      </c>
      <c r="D27" s="138">
        <v>55</v>
      </c>
      <c r="E27" s="66"/>
      <c r="F27" s="69">
        <f t="shared" si="0"/>
        <v>0.41934194724435248</v>
      </c>
      <c r="G27" s="69">
        <f t="shared" si="1"/>
        <v>1.1707109408258833E-2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2811.9321749199999</v>
      </c>
      <c r="D37" s="113">
        <f>SUM(D22:D36)</f>
        <v>4698</v>
      </c>
      <c r="E37" s="66"/>
      <c r="F37" s="73">
        <f>SUM(F22:F36)</f>
        <v>1</v>
      </c>
      <c r="G37" s="73">
        <f>SUM(G22:G36)</f>
        <v>0.99999999999999989</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2811.9321749199999</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2811.9321749199999</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0.87420636217156866</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6.0797676289921117E-2</v>
      </c>
      <c r="G59" s="34"/>
      <c r="H59" s="2"/>
      <c r="N59" s="34"/>
    </row>
    <row r="60" spans="1:14" x14ac:dyDescent="0.25">
      <c r="A60" s="47" t="s">
        <v>804</v>
      </c>
      <c r="B60" s="47" t="s">
        <v>715</v>
      </c>
      <c r="C60" s="110">
        <v>1.7781367717883349E-2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4.7214593820626975E-2</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2.528342146162281E-2</v>
      </c>
      <c r="G104" s="34"/>
      <c r="H104" s="2"/>
      <c r="I104" s="51"/>
      <c r="N104" s="34"/>
    </row>
    <row r="105" spans="1:14" x14ac:dyDescent="0.25">
      <c r="A105" s="47" t="s">
        <v>849</v>
      </c>
      <c r="B105" s="130" t="s">
        <v>1032</v>
      </c>
      <c r="C105" s="110">
        <v>7.0347435583373502E-2</v>
      </c>
      <c r="G105" s="34"/>
      <c r="H105" s="2"/>
      <c r="I105" s="51"/>
      <c r="N105" s="34"/>
    </row>
    <row r="106" spans="1:14" x14ac:dyDescent="0.25">
      <c r="A106" s="47" t="s">
        <v>850</v>
      </c>
      <c r="B106" s="130" t="s">
        <v>1033</v>
      </c>
      <c r="C106" s="110">
        <v>0.20241485189314476</v>
      </c>
      <c r="G106" s="34"/>
      <c r="H106" s="2"/>
      <c r="I106" s="51"/>
      <c r="N106" s="34"/>
    </row>
    <row r="107" spans="1:14" x14ac:dyDescent="0.25">
      <c r="A107" s="47" t="s">
        <v>851</v>
      </c>
      <c r="B107" s="130" t="s">
        <v>1034</v>
      </c>
      <c r="C107" s="110">
        <v>0.16885091799325089</v>
      </c>
      <c r="G107" s="34"/>
      <c r="H107" s="2"/>
      <c r="I107" s="51"/>
      <c r="N107" s="34"/>
    </row>
    <row r="108" spans="1:14" x14ac:dyDescent="0.25">
      <c r="A108" s="47" t="s">
        <v>852</v>
      </c>
      <c r="B108" s="130" t="s" vm="2">
        <v>1035</v>
      </c>
      <c r="C108" s="110">
        <v>2.050861976485642E-2</v>
      </c>
      <c r="G108" s="34"/>
      <c r="H108" s="2"/>
      <c r="I108" s="51"/>
      <c r="N108" s="34"/>
    </row>
    <row r="109" spans="1:14" x14ac:dyDescent="0.25">
      <c r="A109" s="47" t="s">
        <v>853</v>
      </c>
      <c r="B109" s="130" t="s" vm="3">
        <v>1036</v>
      </c>
      <c r="C109" s="110">
        <v>0.27844797488484113</v>
      </c>
      <c r="G109" s="34"/>
      <c r="H109" s="2"/>
      <c r="I109" s="51"/>
      <c r="N109" s="34"/>
    </row>
    <row r="110" spans="1:14" x14ac:dyDescent="0.25">
      <c r="A110" s="47" t="s">
        <v>854</v>
      </c>
      <c r="B110" s="130" t="s" vm="4">
        <v>1037</v>
      </c>
      <c r="C110" s="110">
        <v>6.5628140588152774E-3</v>
      </c>
      <c r="G110" s="34"/>
      <c r="H110" s="2"/>
      <c r="I110" s="51"/>
      <c r="N110" s="34"/>
    </row>
    <row r="111" spans="1:14" x14ac:dyDescent="0.25">
      <c r="A111" s="47" t="s">
        <v>855</v>
      </c>
      <c r="B111" s="130" t="s" vm="5">
        <v>1038</v>
      </c>
      <c r="C111" s="110">
        <v>6.9466966867917923E-2</v>
      </c>
      <c r="G111" s="34"/>
      <c r="H111" s="2"/>
      <c r="I111" s="51"/>
      <c r="N111" s="34"/>
    </row>
    <row r="112" spans="1:14" x14ac:dyDescent="0.25">
      <c r="A112" s="47" t="s">
        <v>856</v>
      </c>
      <c r="B112" s="130" t="s" vm="6">
        <v>1039</v>
      </c>
      <c r="C112" s="110">
        <v>3.2323359663746477E-2</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0.6126820407675786</v>
      </c>
      <c r="D130" s="2"/>
      <c r="E130" s="2"/>
      <c r="F130" s="2"/>
      <c r="G130" s="2"/>
      <c r="H130" s="2"/>
      <c r="K130" s="2"/>
      <c r="L130" s="2"/>
      <c r="M130" s="2"/>
      <c r="N130" s="2"/>
    </row>
    <row r="131" spans="1:14" x14ac:dyDescent="0.25">
      <c r="A131" s="47" t="s">
        <v>874</v>
      </c>
      <c r="B131" s="47" t="s">
        <v>738</v>
      </c>
      <c r="C131" s="110">
        <v>0.38731795923242235</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0.34858133259486856</v>
      </c>
      <c r="D138" s="118"/>
      <c r="E138" s="118"/>
      <c r="F138" s="66"/>
      <c r="G138" s="68"/>
      <c r="H138" s="2"/>
      <c r="K138" s="118"/>
      <c r="L138" s="118"/>
      <c r="M138" s="66"/>
      <c r="N138" s="68"/>
    </row>
    <row r="139" spans="1:14" x14ac:dyDescent="0.25">
      <c r="A139" s="47" t="s">
        <v>881</v>
      </c>
      <c r="B139" s="47" t="s">
        <v>741</v>
      </c>
      <c r="C139" s="110">
        <v>0.65141866740513144</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2.8137118700000001</v>
      </c>
      <c r="D148" s="118"/>
      <c r="E148" s="118"/>
      <c r="F148" s="69">
        <f>IF($C$152=0,"",IF(C148="[for completion]","",C148/$C$152))</f>
        <v>1.0006329082528638E-3</v>
      </c>
      <c r="G148" s="68"/>
      <c r="H148" s="2"/>
      <c r="I148" s="51"/>
      <c r="K148" s="118"/>
      <c r="L148" s="118"/>
      <c r="M148" s="70"/>
      <c r="N148" s="68"/>
    </row>
    <row r="149" spans="1:14" x14ac:dyDescent="0.25">
      <c r="A149" s="47" t="s">
        <v>892</v>
      </c>
      <c r="B149" s="60" t="s">
        <v>893</v>
      </c>
      <c r="C149" s="114">
        <v>357.36065824999997</v>
      </c>
      <c r="D149" s="118"/>
      <c r="E149" s="118"/>
      <c r="F149" s="69">
        <f>IF($C$152=0,"",IF(C149="[for completion]","",C149/$C$152))</f>
        <v>0.12708722544496187</v>
      </c>
      <c r="G149" s="68"/>
      <c r="H149" s="2"/>
      <c r="I149" s="51"/>
      <c r="K149" s="118"/>
      <c r="L149" s="118"/>
      <c r="M149" s="70"/>
      <c r="N149" s="68"/>
    </row>
    <row r="150" spans="1:14" x14ac:dyDescent="0.25">
      <c r="A150" s="47" t="s">
        <v>894</v>
      </c>
      <c r="B150" s="60" t="s">
        <v>895</v>
      </c>
      <c r="C150" s="114">
        <v>2126.5596658099998</v>
      </c>
      <c r="D150" s="118"/>
      <c r="E150" s="118"/>
      <c r="F150" s="69">
        <f>IF($C$152=0,"",IF(C150="[for completion]","",C150/$C$152))</f>
        <v>0.75626278783573464</v>
      </c>
      <c r="G150" s="68"/>
      <c r="H150" s="2"/>
      <c r="I150" s="51"/>
      <c r="K150" s="118"/>
      <c r="L150" s="118"/>
      <c r="M150" s="70"/>
      <c r="N150" s="68"/>
    </row>
    <row r="151" spans="1:14" ht="15" customHeight="1" x14ac:dyDescent="0.25">
      <c r="A151" s="47" t="s">
        <v>896</v>
      </c>
      <c r="B151" s="60" t="s">
        <v>897</v>
      </c>
      <c r="C151" s="114">
        <v>325.19813899000002</v>
      </c>
      <c r="D151" s="118"/>
      <c r="E151" s="118"/>
      <c r="F151" s="69">
        <f>IF($C$152=0,"",IF(C151="[for completion]","",C151/$C$152))</f>
        <v>0.11564935381105057</v>
      </c>
      <c r="G151" s="68"/>
      <c r="H151" s="2"/>
      <c r="I151" s="51"/>
      <c r="K151" s="118"/>
      <c r="L151" s="118"/>
      <c r="M151" s="70"/>
      <c r="N151" s="68"/>
    </row>
    <row r="152" spans="1:14" ht="15" customHeight="1" x14ac:dyDescent="0.25">
      <c r="A152" s="47" t="s">
        <v>898</v>
      </c>
      <c r="B152" s="71" t="s">
        <v>259</v>
      </c>
      <c r="C152" s="72">
        <f>SUM(C148:C151)</f>
        <v>2811.9321749199999</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0.20243204355247107</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B2. HTT Public Sector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2026-05-07T09:11:12Z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