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0/"/>
    </mc:Choice>
  </mc:AlternateContent>
  <xr:revisionPtr revIDLastSave="0" documentId="8_{245BB150-1DDC-49D5-A60C-0C14D485CC71}" xr6:coauthVersionLast="47" xr6:coauthVersionMax="47" xr10:uidLastSave="{00000000-0000-0000-0000-000000000000}"/>
  <bookViews>
    <workbookView xWindow="22932" yWindow="-4512" windowWidth="30936" windowHeight="16896" tabRatio="84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G176" i="11"/>
  <c r="G175" i="11"/>
  <c r="F175" i="11"/>
  <c r="G174" i="11"/>
  <c r="F174" i="11"/>
  <c r="G173" i="11"/>
  <c r="G172" i="11"/>
  <c r="G171" i="11"/>
  <c r="F171" i="11"/>
  <c r="D157" i="11"/>
  <c r="C157" i="11"/>
  <c r="F153" i="11" s="1"/>
  <c r="D144" i="11"/>
  <c r="C144" i="11"/>
  <c r="F143" i="11"/>
  <c r="F142" i="11"/>
  <c r="F141" i="11"/>
  <c r="F140" i="11"/>
  <c r="F139" i="11"/>
  <c r="F138" i="11"/>
  <c r="F137" i="11"/>
  <c r="F136" i="11"/>
  <c r="F135" i="11"/>
  <c r="F134" i="11"/>
  <c r="G133" i="11"/>
  <c r="F133" i="11"/>
  <c r="F132" i="11"/>
  <c r="F131" i="11"/>
  <c r="F130" i="11"/>
  <c r="F129" i="11"/>
  <c r="G128" i="11"/>
  <c r="F128" i="11"/>
  <c r="F127" i="11"/>
  <c r="F126" i="11"/>
  <c r="F125" i="11"/>
  <c r="F124" i="11"/>
  <c r="F123" i="11"/>
  <c r="F122" i="11"/>
  <c r="F121" i="11"/>
  <c r="F120" i="11"/>
  <c r="C59" i="11"/>
  <c r="C55" i="11"/>
  <c r="C26" i="11"/>
  <c r="F156" i="10"/>
  <c r="C152" i="10"/>
  <c r="C82" i="10"/>
  <c r="C78" i="10"/>
  <c r="C49" i="10"/>
  <c r="C42" i="10"/>
  <c r="D37" i="10"/>
  <c r="G36" i="10" s="1"/>
  <c r="C37" i="10"/>
  <c r="F34" i="10" s="1"/>
  <c r="F36" i="10"/>
  <c r="G35" i="10"/>
  <c r="F35" i="10"/>
  <c r="G34" i="10"/>
  <c r="G33" i="10"/>
  <c r="F33" i="10"/>
  <c r="F32" i="10"/>
  <c r="G31" i="10"/>
  <c r="F31" i="10"/>
  <c r="G30" i="10"/>
  <c r="G29" i="10"/>
  <c r="F29" i="10"/>
  <c r="F28" i="10"/>
  <c r="G27" i="10"/>
  <c r="F27" i="10"/>
  <c r="G26" i="10"/>
  <c r="G25" i="10"/>
  <c r="F25" i="10"/>
  <c r="F24" i="10"/>
  <c r="G23" i="10"/>
  <c r="F23" i="10"/>
  <c r="G22" i="10"/>
  <c r="D350" i="9"/>
  <c r="G356" i="9" s="1"/>
  <c r="C350" i="9"/>
  <c r="F356" i="9" s="1"/>
  <c r="F349" i="9"/>
  <c r="G348" i="9"/>
  <c r="F348" i="9"/>
  <c r="G347" i="9"/>
  <c r="G346" i="9"/>
  <c r="F346" i="9"/>
  <c r="F345" i="9"/>
  <c r="G344" i="9"/>
  <c r="F344" i="9"/>
  <c r="G343" i="9"/>
  <c r="G342" i="9"/>
  <c r="F342" i="9"/>
  <c r="D328" i="9"/>
  <c r="G334" i="9" s="1"/>
  <c r="C328" i="9"/>
  <c r="F334" i="9" s="1"/>
  <c r="G327" i="9"/>
  <c r="F327" i="9"/>
  <c r="G326" i="9"/>
  <c r="G325" i="9"/>
  <c r="G324" i="9"/>
  <c r="F324" i="9"/>
  <c r="G323" i="9"/>
  <c r="F323" i="9"/>
  <c r="G322" i="9"/>
  <c r="G321" i="9"/>
  <c r="G320" i="9"/>
  <c r="F320" i="9"/>
  <c r="D315" i="9"/>
  <c r="C315" i="9"/>
  <c r="F303" i="9" s="1"/>
  <c r="G314" i="9"/>
  <c r="G311" i="9"/>
  <c r="F311" i="9"/>
  <c r="G310" i="9"/>
  <c r="G307" i="9"/>
  <c r="G306" i="9"/>
  <c r="G303" i="9"/>
  <c r="G302" i="9"/>
  <c r="G299" i="9"/>
  <c r="F299" i="9"/>
  <c r="G298" i="9"/>
  <c r="G295" i="9"/>
  <c r="F295" i="9"/>
  <c r="G294" i="9"/>
  <c r="G291" i="9"/>
  <c r="F291" i="9"/>
  <c r="D249" i="9"/>
  <c r="G242" i="9" s="1"/>
  <c r="C249" i="9"/>
  <c r="F255" i="9" s="1"/>
  <c r="F248" i="9"/>
  <c r="F247" i="9"/>
  <c r="G246" i="9"/>
  <c r="F246" i="9"/>
  <c r="G245" i="9"/>
  <c r="F245" i="9"/>
  <c r="F244" i="9"/>
  <c r="F243" i="9"/>
  <c r="F242" i="9"/>
  <c r="G241" i="9"/>
  <c r="F241" i="9"/>
  <c r="D227" i="9"/>
  <c r="G233" i="9" s="1"/>
  <c r="C227" i="9"/>
  <c r="F233" i="9" s="1"/>
  <c r="F226" i="9"/>
  <c r="G225" i="9"/>
  <c r="F225" i="9"/>
  <c r="G224" i="9"/>
  <c r="G223" i="9"/>
  <c r="F223" i="9"/>
  <c r="F222" i="9"/>
  <c r="G221" i="9"/>
  <c r="F221" i="9"/>
  <c r="G220" i="9"/>
  <c r="G219" i="9"/>
  <c r="F219" i="9"/>
  <c r="D214" i="9"/>
  <c r="C214" i="9"/>
  <c r="G213" i="9"/>
  <c r="F213" i="9"/>
  <c r="G212" i="9"/>
  <c r="G211" i="9"/>
  <c r="G210" i="9"/>
  <c r="F210" i="9"/>
  <c r="G209" i="9"/>
  <c r="F209" i="9"/>
  <c r="G208" i="9"/>
  <c r="G207" i="9"/>
  <c r="G206" i="9"/>
  <c r="G205" i="9"/>
  <c r="F205" i="9"/>
  <c r="G204" i="9"/>
  <c r="G203" i="9"/>
  <c r="G202" i="9"/>
  <c r="F202" i="9"/>
  <c r="G201" i="9"/>
  <c r="G200" i="9"/>
  <c r="G199" i="9"/>
  <c r="G198" i="9"/>
  <c r="F198" i="9"/>
  <c r="G197" i="9"/>
  <c r="F197" i="9"/>
  <c r="G196" i="9"/>
  <c r="G195" i="9"/>
  <c r="G194" i="9"/>
  <c r="F194" i="9"/>
  <c r="G193" i="9"/>
  <c r="F193" i="9"/>
  <c r="G192" i="9"/>
  <c r="G191" i="9"/>
  <c r="G190"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s="1"/>
  <c r="D77" i="9"/>
  <c r="C77" i="9"/>
  <c r="F73" i="9"/>
  <c r="D73" i="9"/>
  <c r="C73" i="9"/>
  <c r="F57" i="9"/>
  <c r="D57" i="9"/>
  <c r="D44" i="9" s="1"/>
  <c r="F44" i="9"/>
  <c r="C44" i="9"/>
  <c r="F36" i="9"/>
  <c r="D36" i="9"/>
  <c r="F28" i="9"/>
  <c r="D28" i="9"/>
  <c r="C15" i="9"/>
  <c r="F26" i="9"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00" i="8" s="1"/>
  <c r="C207" i="8"/>
  <c r="F198" i="8"/>
  <c r="F196" i="8"/>
  <c r="C179" i="8"/>
  <c r="F178" i="8" s="1"/>
  <c r="F177" i="8"/>
  <c r="D167" i="8"/>
  <c r="G164" i="8" s="1"/>
  <c r="C167" i="8"/>
  <c r="G166" i="8"/>
  <c r="F166" i="8"/>
  <c r="G165" i="8"/>
  <c r="F165" i="8"/>
  <c r="F164" i="8"/>
  <c r="D155" i="8"/>
  <c r="G147" i="8" s="1"/>
  <c r="C155" i="8"/>
  <c r="F148" i="8" s="1"/>
  <c r="G139" i="8"/>
  <c r="F139" i="8"/>
  <c r="D129" i="8"/>
  <c r="G136" i="8" s="1"/>
  <c r="C129" i="8"/>
  <c r="F121" i="8" s="1"/>
  <c r="G128" i="8"/>
  <c r="F128" i="8"/>
  <c r="G127" i="8"/>
  <c r="G126" i="8"/>
  <c r="G125" i="8"/>
  <c r="F125" i="8"/>
  <c r="G124" i="8"/>
  <c r="F124" i="8"/>
  <c r="G123" i="8"/>
  <c r="G122" i="8"/>
  <c r="G121" i="8"/>
  <c r="G120" i="8"/>
  <c r="F120" i="8"/>
  <c r="G119" i="8"/>
  <c r="G118" i="8"/>
  <c r="G117" i="8"/>
  <c r="F117" i="8"/>
  <c r="G116" i="8"/>
  <c r="G115" i="8"/>
  <c r="G114" i="8"/>
  <c r="G113" i="8"/>
  <c r="F113" i="8"/>
  <c r="G112" i="8"/>
  <c r="F112" i="8"/>
  <c r="D105" i="8"/>
  <c r="D104" i="8"/>
  <c r="D103" i="8"/>
  <c r="D102" i="8"/>
  <c r="D101" i="8"/>
  <c r="C100" i="8"/>
  <c r="F104" i="8" s="1"/>
  <c r="D99" i="8"/>
  <c r="D98" i="8"/>
  <c r="D97" i="8"/>
  <c r="D96" i="8"/>
  <c r="D95" i="8"/>
  <c r="D94" i="8"/>
  <c r="D93" i="8"/>
  <c r="D82" i="8"/>
  <c r="G82" i="8" s="1"/>
  <c r="D81" i="8"/>
  <c r="G81" i="8" s="1"/>
  <c r="D80" i="8"/>
  <c r="G80" i="8" s="1"/>
  <c r="D79" i="8"/>
  <c r="G79" i="8" s="1"/>
  <c r="D78" i="8"/>
  <c r="G78" i="8" s="1"/>
  <c r="D77" i="8"/>
  <c r="C77" i="8"/>
  <c r="F80" i="8" s="1"/>
  <c r="G76" i="8"/>
  <c r="F76" i="8"/>
  <c r="G73" i="8"/>
  <c r="G72" i="8"/>
  <c r="F72" i="8"/>
  <c r="C58" i="8"/>
  <c r="F53" i="8" s="1"/>
  <c r="D293" i="8"/>
  <c r="D290" i="8"/>
  <c r="C300" i="8"/>
  <c r="D292" i="8"/>
  <c r="F292" i="8"/>
  <c r="C292" i="8"/>
  <c r="C293" i="8"/>
  <c r="C290" i="8"/>
  <c r="D300" i="8"/>
  <c r="G143" i="11" l="1"/>
  <c r="G139" i="11"/>
  <c r="G135" i="11"/>
  <c r="G131" i="11"/>
  <c r="G127" i="11"/>
  <c r="G123" i="11"/>
  <c r="G142" i="11"/>
  <c r="G138" i="11"/>
  <c r="G134" i="11"/>
  <c r="G130" i="11"/>
  <c r="G126" i="11"/>
  <c r="G122" i="11"/>
  <c r="G163" i="11"/>
  <c r="G155" i="11"/>
  <c r="G151" i="11"/>
  <c r="G154" i="11"/>
  <c r="G150" i="11"/>
  <c r="F73" i="8"/>
  <c r="F116" i="8"/>
  <c r="F140" i="8"/>
  <c r="G167" i="8"/>
  <c r="F212" i="9"/>
  <c r="F208" i="9"/>
  <c r="F204" i="9"/>
  <c r="F200" i="9"/>
  <c r="F196" i="9"/>
  <c r="F192" i="9"/>
  <c r="F211" i="9"/>
  <c r="F207" i="9"/>
  <c r="F203" i="9"/>
  <c r="F199" i="9"/>
  <c r="F195" i="9"/>
  <c r="F191" i="9"/>
  <c r="F292" i="9"/>
  <c r="F315" i="9" s="1"/>
  <c r="F41" i="10"/>
  <c r="F40" i="10"/>
  <c r="F149" i="11"/>
  <c r="F162" i="8"/>
  <c r="F154" i="8"/>
  <c r="F150" i="8"/>
  <c r="F146" i="8"/>
  <c r="F142" i="8"/>
  <c r="F138" i="8"/>
  <c r="F153" i="8"/>
  <c r="F149" i="8"/>
  <c r="F145" i="8"/>
  <c r="F141" i="8"/>
  <c r="G162" i="8"/>
  <c r="G154" i="8"/>
  <c r="G150" i="8"/>
  <c r="G146" i="8"/>
  <c r="G142" i="8"/>
  <c r="G138" i="8"/>
  <c r="G161" i="8"/>
  <c r="G153" i="8"/>
  <c r="G149" i="8"/>
  <c r="G145" i="8"/>
  <c r="G141" i="8"/>
  <c r="G159" i="8"/>
  <c r="G140" i="8"/>
  <c r="G148" i="8"/>
  <c r="G157" i="8"/>
  <c r="F175" i="8"/>
  <c r="F179" i="8" s="1"/>
  <c r="G124" i="11"/>
  <c r="G129" i="11"/>
  <c r="G140" i="11"/>
  <c r="G149" i="11"/>
  <c r="F63" i="8"/>
  <c r="F57" i="8"/>
  <c r="F56" i="8"/>
  <c r="F55" i="8"/>
  <c r="F54" i="8"/>
  <c r="F58" i="8" s="1"/>
  <c r="F314" i="9"/>
  <c r="F310" i="9"/>
  <c r="F306" i="9"/>
  <c r="F302" i="9"/>
  <c r="F298" i="9"/>
  <c r="F294" i="9"/>
  <c r="F312" i="9"/>
  <c r="F308" i="9"/>
  <c r="F304" i="9"/>
  <c r="F300" i="9"/>
  <c r="F313" i="9"/>
  <c r="F309" i="9"/>
  <c r="F305" i="9"/>
  <c r="F301" i="9"/>
  <c r="F297" i="9"/>
  <c r="F293" i="9"/>
  <c r="G152" i="11"/>
  <c r="F151" i="8"/>
  <c r="G129" i="8"/>
  <c r="G143" i="8"/>
  <c r="G151" i="8"/>
  <c r="G313" i="9"/>
  <c r="G309" i="9"/>
  <c r="G305" i="9"/>
  <c r="G301" i="9"/>
  <c r="G297" i="9"/>
  <c r="G293" i="9"/>
  <c r="G312" i="9"/>
  <c r="G308" i="9"/>
  <c r="G304" i="9"/>
  <c r="G300" i="9"/>
  <c r="G296" i="9"/>
  <c r="G292" i="9"/>
  <c r="G315" i="9" s="1"/>
  <c r="G120" i="11"/>
  <c r="G125" i="11"/>
  <c r="G136" i="11"/>
  <c r="G141" i="11"/>
  <c r="F60" i="8"/>
  <c r="F62" i="8"/>
  <c r="F81" i="8"/>
  <c r="F75" i="8"/>
  <c r="F71" i="8"/>
  <c r="F78" i="8"/>
  <c r="F74" i="8"/>
  <c r="F70" i="8"/>
  <c r="F82" i="8"/>
  <c r="F127" i="8"/>
  <c r="F123" i="8"/>
  <c r="F119" i="8"/>
  <c r="F115" i="8"/>
  <c r="F126" i="8"/>
  <c r="F122" i="8"/>
  <c r="F118" i="8"/>
  <c r="F114" i="8"/>
  <c r="F129" i="8" s="1"/>
  <c r="F144" i="8"/>
  <c r="F152" i="8"/>
  <c r="F186" i="8"/>
  <c r="F187" i="8"/>
  <c r="F174" i="8"/>
  <c r="F185" i="8"/>
  <c r="F183" i="8"/>
  <c r="F181" i="8"/>
  <c r="F190" i="9"/>
  <c r="F201" i="9"/>
  <c r="F206" i="9"/>
  <c r="F296" i="9"/>
  <c r="F307" i="9"/>
  <c r="F159" i="10"/>
  <c r="F151" i="10"/>
  <c r="F150" i="10"/>
  <c r="F158" i="10"/>
  <c r="F149" i="10"/>
  <c r="F148" i="10"/>
  <c r="G153" i="11"/>
  <c r="F147" i="8"/>
  <c r="F163" i="11"/>
  <c r="F156" i="11"/>
  <c r="F152" i="11"/>
  <c r="F154" i="11"/>
  <c r="F150" i="11"/>
  <c r="F155" i="11"/>
  <c r="F151" i="11"/>
  <c r="F143" i="8"/>
  <c r="F215" i="8"/>
  <c r="F206" i="8"/>
  <c r="F204" i="8"/>
  <c r="F202" i="8"/>
  <c r="F64" i="8"/>
  <c r="G75" i="8"/>
  <c r="G71" i="8"/>
  <c r="G74" i="8"/>
  <c r="G70" i="8"/>
  <c r="G144" i="8"/>
  <c r="G152" i="8"/>
  <c r="F194" i="8"/>
  <c r="G255" i="9"/>
  <c r="G248" i="9"/>
  <c r="G244" i="9"/>
  <c r="G247" i="9"/>
  <c r="G243" i="9"/>
  <c r="G249" i="9" s="1"/>
  <c r="F154" i="10"/>
  <c r="G121" i="11"/>
  <c r="G132" i="11"/>
  <c r="G137" i="11"/>
  <c r="G156" i="11"/>
  <c r="F328" i="9"/>
  <c r="D100" i="8"/>
  <c r="G103" i="8" s="1"/>
  <c r="G214" i="9"/>
  <c r="G222" i="9"/>
  <c r="G226" i="9"/>
  <c r="G328" i="9"/>
  <c r="G345" i="9"/>
  <c r="G350" i="9" s="1"/>
  <c r="G349" i="9"/>
  <c r="G24" i="10"/>
  <c r="G37" i="10" s="1"/>
  <c r="G28" i="10"/>
  <c r="G32" i="10"/>
  <c r="G135" i="8"/>
  <c r="F321" i="9"/>
  <c r="F325" i="9"/>
  <c r="F350" i="9"/>
  <c r="F172" i="11"/>
  <c r="F179" i="11" s="1"/>
  <c r="F176" i="11"/>
  <c r="F167" i="8"/>
  <c r="G227" i="9"/>
  <c r="F220" i="9"/>
  <c r="F227" i="9" s="1"/>
  <c r="F224" i="9"/>
  <c r="F249" i="9"/>
  <c r="F322" i="9"/>
  <c r="F326" i="9"/>
  <c r="F343" i="9"/>
  <c r="F347" i="9"/>
  <c r="F22" i="10"/>
  <c r="F26" i="10"/>
  <c r="F30" i="10"/>
  <c r="F144" i="11"/>
  <c r="F173" i="11"/>
  <c r="F177" i="11"/>
  <c r="G179" i="11"/>
  <c r="F212" i="8"/>
  <c r="F193" i="8"/>
  <c r="F195" i="8"/>
  <c r="F207" i="8" s="1"/>
  <c r="F197" i="8"/>
  <c r="F199" i="8"/>
  <c r="F201" i="8"/>
  <c r="F203" i="8"/>
  <c r="F205" i="8"/>
  <c r="F210" i="8"/>
  <c r="F214" i="8"/>
  <c r="F101" i="8"/>
  <c r="F105" i="8"/>
  <c r="F93" i="8"/>
  <c r="F94" i="8"/>
  <c r="F95" i="8"/>
  <c r="F96" i="8"/>
  <c r="F97" i="8"/>
  <c r="F98" i="8"/>
  <c r="F99" i="8"/>
  <c r="F103" i="8"/>
  <c r="G105" i="8"/>
  <c r="G101" i="8"/>
  <c r="G96" i="8"/>
  <c r="G94" i="8"/>
  <c r="G104" i="8"/>
  <c r="G102" i="8"/>
  <c r="G99" i="8"/>
  <c r="G97" i="8"/>
  <c r="F136" i="8"/>
  <c r="F135" i="8"/>
  <c r="F130" i="8"/>
  <c r="F131" i="8"/>
  <c r="F132" i="8"/>
  <c r="F133" i="8"/>
  <c r="F134" i="8"/>
  <c r="F59" i="8"/>
  <c r="F61" i="8"/>
  <c r="F79" i="8"/>
  <c r="F102" i="8"/>
  <c r="G130" i="8"/>
  <c r="G131" i="8"/>
  <c r="G132" i="8"/>
  <c r="G133" i="8"/>
  <c r="G134" i="8"/>
  <c r="G156" i="8"/>
  <c r="G158" i="8"/>
  <c r="G160" i="8"/>
  <c r="F156" i="8"/>
  <c r="F157" i="8"/>
  <c r="F158" i="8"/>
  <c r="F159" i="8"/>
  <c r="F160" i="8"/>
  <c r="F161" i="8"/>
  <c r="F180" i="8"/>
  <c r="F182" i="8"/>
  <c r="F184" i="8"/>
  <c r="F209" i="8"/>
  <c r="F211" i="8"/>
  <c r="F213" i="8"/>
  <c r="F12" i="9"/>
  <c r="F14" i="9"/>
  <c r="F17" i="9"/>
  <c r="F19" i="9"/>
  <c r="F21" i="9"/>
  <c r="F23" i="9"/>
  <c r="F25" i="9"/>
  <c r="F228" i="9"/>
  <c r="F229" i="9"/>
  <c r="F230" i="9"/>
  <c r="F231" i="9"/>
  <c r="F232" i="9"/>
  <c r="F250" i="9"/>
  <c r="F251" i="9"/>
  <c r="F252" i="9"/>
  <c r="F253" i="9"/>
  <c r="F254" i="9"/>
  <c r="F329" i="9"/>
  <c r="F330" i="9"/>
  <c r="F331" i="9"/>
  <c r="F332" i="9"/>
  <c r="F333" i="9"/>
  <c r="F351" i="9"/>
  <c r="F352" i="9"/>
  <c r="F353" i="9"/>
  <c r="F354" i="9"/>
  <c r="F355" i="9"/>
  <c r="F39" i="10"/>
  <c r="F153" i="10"/>
  <c r="F155" i="10"/>
  <c r="F157" i="10"/>
  <c r="F158" i="11"/>
  <c r="F159" i="11"/>
  <c r="F160" i="11"/>
  <c r="F161" i="11"/>
  <c r="F162" i="11"/>
  <c r="F180" i="11"/>
  <c r="F181" i="11"/>
  <c r="F182" i="11"/>
  <c r="F183" i="11"/>
  <c r="F184" i="11"/>
  <c r="F16" i="9"/>
  <c r="F18" i="9"/>
  <c r="F20" i="9"/>
  <c r="F22" i="9"/>
  <c r="F24"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G155" i="8" l="1"/>
  <c r="G157" i="11"/>
  <c r="F42" i="10"/>
  <c r="F152" i="10"/>
  <c r="F155" i="8"/>
  <c r="F208" i="8"/>
  <c r="F37" i="10"/>
  <c r="F214" i="9"/>
  <c r="F15" i="9"/>
  <c r="G93" i="8"/>
  <c r="G100" i="8" s="1"/>
  <c r="G98" i="8"/>
  <c r="F77" i="8"/>
  <c r="F157" i="11"/>
  <c r="G144" i="11"/>
  <c r="G77" i="8"/>
  <c r="G95" i="8"/>
  <c r="F100" i="8"/>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<sst xmlns="http://schemas.openxmlformats.org/spreadsheetml/2006/main" count="2472" uniqueCount="1814">
  <si>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</si>
  <si>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</si>
  <si>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</si>
  <si>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</si>
  <si>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</si>
  <si>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</si>
  <si>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</si>
  <si>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</si>
  <si>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</si>
  <si>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</si>
  <si>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</si>
  <si>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</si>
  <si>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</si>
  <si>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</si>
  <si>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</si>
  <si>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</si>
  <si>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</si>
  <si>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</si>
  <si>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</si>
  <si>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</si>
  <si>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</si>
  <si>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</si>
  <si>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</si>
  <si>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</si>
  <si>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</si>
  <si>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</si>
  <si>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</si>
  <si>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</si>
  <si>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</si>
  <si>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</si>
  <si>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</si>
  <si>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</si>
  <si>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</si>
  <si>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</si>
  <si>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</si>
  <si>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</si>
  <si>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</si>
  <si>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</si>
  <si>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</si>
  <si>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</si>
  <si>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</si>
  <si>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</si>
  <si>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</si>
  <si>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</si>
  <si>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</si>
  <si>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</si>
  <si>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</si>
  <si>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</si>
  <si>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</si>
  <si>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</si>
  <si>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</si>
  <si>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</si>
  <si>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</si>
  <si>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</si>
  <si>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</si>
  <si>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</si>
  <si>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</si>
  <si>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</si>
  <si>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</si>
  <si>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</si>
  <si>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</si>
  <si>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</si>
  <si>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</si>
  <si>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</si>
  <si>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</si>
  <si>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</si>
  <si>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</si>
  <si>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</si>
  <si>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</si>
  <si>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</si>
  <si>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</si>
  <si>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</si>
  <si>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</si>
  <si>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</si>
  <si>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</si>
  <si>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</si>
  <si>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</si>
  <si>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</si>
  <si>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</si>
  <si>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</si>
  <si>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</si>
  <si>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</si>
  <si>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</si>
  <si>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</si>
  <si>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</si>
  <si>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</si>
  <si>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</si>
  <si>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</si>
  <si>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</si>
  <si>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</si>
  <si>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</si>
  <si>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</si>
  <si>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</si>
  <si>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</si>
  <si>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</si>
  <si>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</si>
  <si>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</si>
  <si>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</si>
  <si>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</si>
  <si>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</si>
  <si>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</si>
  <si>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</si>
  <si>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</si>
  <si>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</si>
  <si>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</si>
  <si>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</si>
  <si>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</si>
  <si>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</si>
  <si>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</si>
  <si>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</si>
  <si>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</si>
  <si>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</si>
  <si>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</si>
  <si>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</si>
  <si>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</si>
  <si>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</si>
  <si>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</si>
  <si>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</si>
  <si>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</si>
  <si>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</si>
  <si>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</si>
  <si>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</si>
  <si>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</si>
  <si>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</si>
  <si>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</si>
  <si>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</si>
  <si>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</si>
  <si>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</si>
  <si>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</si>
  <si>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</si>
  <si>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</si>
  <si>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</si>
  <si>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</si>
  <si>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</si>
  <si>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</si>
  <si>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</si>
  <si>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</si>
  <si>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</si>
  <si>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</si>
  <si>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</si>
  <si>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</si>
  <si>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</si>
  <si>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</si>
  <si>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</si>
  <si>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</si>
  <si>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</si>
  <si>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</si>
  <si>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</si>
  <si>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</si>
  <si>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</si>
  <si>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</si>
  <si>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</si>
  <si>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</si>
  <si>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</si>
  <si>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</si>
  <si>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</si>
  <si>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</si>
  <si>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</si>
  <si>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</si>
  <si>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</si>
  <si>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</si>
  <si>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</si>
  <si>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</si>
  <si>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</si>
  <si>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</si>
  <si>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</si>
  <si>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</si>
  <si>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</si>
  <si>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</si>
  <si>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</si>
  <si>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</si>
  <si>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</si>
  <si>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</si>
  <si>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</si>
  <si>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</si>
  <si>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</si>
  <si>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</si>
  <si>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</si>
  <si>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</si>
  <si>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</si>
  <si>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</si>
  <si>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</si>
  <si>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</si>
  <si>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</si>
  <si>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</si>
  <si>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</si>
  <si>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</si>
  <si>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</si>
  <si>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</si>
  <si>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</si>
  <si>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</si>
  <si>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</si>
  <si>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</si>
  <si>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</si>
  <si>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</si>
  <si>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</si>
  <si>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</si>
  <si>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</si>
  <si>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</si>
  <si>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</si>
  <si>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</si>
  <si>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</si>
  <si>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</si>
  <si>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</si>
  <si>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</si>
  <si>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</si>
  <si>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</si>
  <si>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</si>
  <si>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</si>
  <si>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</si>
  <si>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</si>
  <si>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</si>
  <si>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</si>
  <si>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</si>
  <si>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</si>
  <si>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</si>
  <si>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</si>
  <si>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</si>
  <si>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</si>
  <si>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</si>
  <si>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</si>
  <si>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</si>
  <si>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</si>
  <si>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</si>
  <si>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</si>
  <si>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</si>
  <si>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</si>
  <si>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</si>
  <si>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</si>
  <si>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</si>
  <si>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</si>
  <si>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</si>
  <si>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</si>
  <si>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</si>
  <si>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</si>
  <si>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</si>
  <si>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</si>
  <si>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</si>
  <si>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</si>
  <si>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</si>
  <si>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</si>
  <si>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</si>
  <si>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</si>
  <si>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</si>
  <si>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</si>
  <si>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</si>
  <si>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</si>
  <si>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</si>
  <si>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</si>
  <si>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</si>
  <si>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</si>
  <si>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</si>
  <si>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</si>
  <si>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</si>
  <si>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</si>
  <si>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</si>
  <si>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</si>
  <si>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</si>
  <si>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</si>
  <si>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</si>
  <si>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</si>
  <si>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</si>
  <si>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</si>
  <si>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</si>
  <si>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</si>
  <si>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</si>
  <si>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</si>
  <si>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</si>
  <si>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</si>
  <si>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</si>
  <si>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</si>
  <si>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</si>
  <si>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</si>
  <si>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</si>
  <si>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</si>
  <si>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</si>
  <si>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</si>
  <si>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</si>
  <si>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</si>
  <si>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</si>
  <si>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</si>
  <si>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</si>
  <si>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</si>
  <si>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</si>
  <si>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</si>
  <si>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</si>
  <si>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</si>
  <si>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</si>
  <si>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</si>
  <si>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</si>
  <si>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</si>
  <si>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</si>
  <si>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</si>
  <si>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</si>
  <si>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</si>
  <si>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</si>
  <si>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</si>
  <si>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</si>
  <si>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</si>
  <si>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</si>
  <si>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</si>
  <si>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</si>
  <si>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</si>
  <si>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</si>
  <si>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</si>
  <si>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</si>
  <si>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</si>
  <si>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</si>
  <si>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</si>
  <si>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</si>
  <si>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</si>
  <si>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</si>
  <si>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</si>
  <si>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</si>
  <si>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</si>
  <si>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</si>
  <si>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</si>
  <si>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</si>
  <si>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</si>
  <si>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</si>
  <si>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</si>
  <si>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</si>
  <si>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</si>
  <si>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</si>
  <si>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</si>
  <si>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</si>
  <si>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</si>
  <si>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</si>
  <si>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</si>
  <si>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</si>
  <si>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</si>
  <si>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</si>
  <si>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</si>
  <si>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</si>
  <si>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</si>
  <si>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</si>
  <si>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</si>
  <si>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</si>
  <si>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</si>
  <si>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</si>
  <si>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</si>
  <si>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</si>
  <si>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</si>
  <si>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</si>
  <si>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</si>
  <si>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</si>
  <si>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</si>
  <si>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</si>
  <si>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</si>
  <si>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</si>
  <si>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</si>
  <si>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</si>
  <si>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</si>
  <si>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</si>
  <si>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</si>
  <si>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</si>
  <si>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</si>
  <si>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</si>
  <si>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</si>
  <si>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</si>
  <si>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</si>
  <si>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</si>
  <si>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</si>
  <si>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</si>
  <si>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</si>
  <si>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</si>
  <si>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</si>
  <si>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</si>
  <si>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</si>
  <si>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</si>
  <si>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</si>
  <si>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</si>
  <si>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</si>
  <si>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</si>
  <si>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</si>
  <si>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</si>
  <si>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</si>
  <si>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</si>
  <si>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</si>
  <si>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</si>
  <si>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</si>
  <si>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</si>
  <si>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</si>
  <si>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</si>
  <si>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</si>
  <si>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</si>
  <si>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</si>
  <si>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</si>
  <si>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</si>
  <si>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</si>
  <si>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</si>
  <si>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</si>
  <si>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</si>
  <si>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</si>
  <si>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</si>
  <si>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</si>
  <si>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</si>
  <si>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</si>
  <si>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</si>
  <si>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</si>
  <si>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</si>
  <si>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</si>
  <si>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</si>
  <si>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</si>
  <si>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</si>
  <si>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</si>
  <si>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</si>
  <si>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</si>
  <si>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</si>
  <si>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</si>
  <si>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</si>
  <si>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</si>
  <si>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</si>
  <si>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</si>
  <si>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</si>
  <si>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</si>
  <si>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</si>
  <si>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</si>
  <si>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</si>
  <si>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</si>
  <si>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</si>
  <si>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</si>
  <si>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</si>
  <si>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</si>
  <si>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</si>
  <si>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</si>
  <si>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</si>
  <si>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</si>
  <si>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</si>
  <si>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</si>
  <si>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</si>
  <si>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</si>
  <si>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</si>
  <si>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</si>
  <si>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</si>
  <si>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</si>
  <si>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</si>
  <si>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</si>
  <si>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</si>
  <si>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</si>
  <si>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</si>
  <si>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</si>
  <si>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</si>
  <si>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</si>
  <si>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</si>
  <si>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</si>
  <si>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</si>
  <si>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</si>
  <si>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</si>
  <si>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</si>
  <si>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</si>
  <si>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</si>
  <si>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</si>
  <si>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</si>
  <si>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</si>
  <si>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</si>
  <si>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</si>
  <si>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</si>
  <si>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</si>
  <si>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</si>
  <si>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</si>
  <si>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</si>
  <si>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</si>
  <si>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</si>
  <si>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</si>
  <si>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</si>
  <si>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</si>
  <si>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</si>
  <si>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</si>
  <si>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</si>
  <si>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</si>
  <si>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</si>
  <si>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</si>
  <si>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</si>
  <si>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</si>
  <si>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</si>
  <si>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</si>
  <si>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</si>
  <si>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</si>
  <si>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</si>
  <si>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</si>
  <si>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</si>
  <si>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</si>
  <si>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</si>
  <si>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</si>
  <si>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</si>
  <si>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</si>
  <si>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</si>
  <si>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</si>
  <si>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</si>
  <si>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</si>
  <si>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</si>
  <si>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</si>
  <si>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</si>
  <si>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</si>
  <si>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</si>
  <si>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</si>
  <si>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</si>
  <si>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</si>
  <si>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</si>
  <si>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</si>
  <si>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</si>
  <si>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</si>
  <si>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</si>
  <si>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</si>
  <si>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</si>
  <si>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</si>
  <si>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</si>
  <si>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</si>
  <si>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</si>
  <si>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</si>
  <si>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</si>
  <si>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</si>
  <si>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</si>
  <si>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</si>
  <si>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</si>
  <si>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</si>
  <si>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</si>
  <si>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</si>
  <si>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</si>
  <si>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</si>
  <si>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</si>
  <si>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</si>
  <si>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</si>
  <si>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</si>
  <si>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</si>
  <si>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</si>
  <si>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</si>
  <si>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</si>
  <si>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</si>
  <si>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</si>
  <si>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</si>
  <si>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</si>
  <si>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</si>
  <si>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</si>
  <si>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</si>
  <si>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</si>
  <si>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</si>
  <si>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</si>
  <si>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</si>
  <si>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</si>
  <si>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</si>
  <si>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</si>
  <si>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</si>
  <si>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</si>
  <si>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</si>
  <si>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</si>
  <si>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</si>
  <si>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</si>
  <si>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</si>
  <si>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</si>
  <si>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</si>
  <si>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</si>
  <si>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</si>
  <si>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</si>
  <si>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</si>
  <si>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</si>
  <si>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</si>
  <si>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</si>
  <si>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</si>
  <si>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</si>
  <si>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</si>
  <si>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</si>
  <si>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</si>
  <si>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</si>
  <si>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</si>
  <si>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</si>
  <si>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</si>
  <si>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</si>
  <si>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</si>
  <si>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</si>
  <si>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</si>
  <si>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</si>
  <si>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</si>
  <si>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</si>
  <si>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</si>
  <si>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</si>
  <si>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</si>
  <si>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</si>
  <si>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</si>
  <si>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</si>
  <si>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</si>
  <si>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</si>
  <si>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</si>
  <si>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</si>
  <si>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</si>
  <si>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</si>
  <si>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</si>
  <si>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</si>
  <si>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</si>
  <si>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</si>
  <si>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</si>
  <si>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</si>
  <si>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</si>
  <si>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</si>
  <si>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</si>
  <si>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</si>
  <si>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</si>
  <si>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</si>
  <si>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</si>
  <si>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</si>
  <si>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</si>
  <si>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</si>
  <si>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</si>
  <si>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</si>
  <si>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</si>
  <si>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</si>
  <si>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</si>
  <si>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</si>
  <si>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</si>
  <si>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</si>
  <si>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</si>
  <si>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</si>
  <si>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</si>
  <si>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</si>
  <si>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</si>
  <si>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</si>
  <si>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</si>
  <si>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</si>
  <si>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</si>
  <si>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</si>
  <si>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</si>
  <si>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</si>
  <si>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</si>
  <si>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</si>
  <si>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</si>
  <si>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</si>
  <si>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</si>
  <si>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</si>
  <si>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</si>
  <si>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</si>
  <si>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</si>
  <si>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</si>
  <si>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</si>
  <si>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</si>
  <si>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</si>
  <si>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</si>
  <si>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</si>
  <si>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</si>
  <si>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</si>
  <si>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</si>
  <si>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</si>
  <si>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</si>
  <si>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</si>
  <si>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</si>
  <si>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</si>
  <si>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</si>
  <si>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</si>
  <si>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</si>
  <si>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</si>
  <si>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</si>
  <si>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</si>
  <si>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</si>
  <si>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</si>
  <si>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</si>
  <si>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</si>
  <si>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</si>
  <si>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</si>
  <si>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</si>
  <si>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</si>
  <si>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</si>
  <si>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</si>
  <si>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</si>
  <si>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</si>
  <si>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</si>
  <si>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</si>
  <si>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</si>
  <si>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</si>
  <si>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</si>
  <si>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</si>
  <si>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</si>
  <si>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</si>
  <si>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</si>
  <si>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</si>
  <si>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</si>
  <si>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</si>
  <si>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</si>
  <si>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</si>
  <si>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</si>
  <si>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</si>
  <si>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</si>
  <si>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</si>
  <si>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</si>
  <si>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</si>
  <si>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</si>
  <si>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</si>
  <si>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</si>
  <si>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</si>
  <si>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</si>
  <si>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</si>
  <si>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</si>
  <si>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</si>
  <si>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</si>
  <si>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</si>
  <si>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</si>
  <si>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</si>
  <si>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</si>
  <si>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</si>
  <si>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</si>
  <si>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</si>
  <si>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</si>
  <si>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</si>
  <si>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</si>
  <si>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</si>
  <si>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</si>
  <si>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</si>
  <si>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</si>
  <si>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</si>
  <si>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</si>
  <si>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</si>
  <si>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</si>
  <si>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</si>
  <si>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</si>
  <si>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</si>
  <si>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</si>
  <si>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</si>
  <si>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</si>
  <si>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</si>
  <si>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</si>
  <si>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</si>
  <si>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</si>
  <si>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</si>
  <si>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</si>
  <si>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</si>
  <si>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</si>
  <si>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</si>
  <si>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</si>
  <si>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</si>
  <si>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</si>
  <si>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</si>
  <si>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</si>
  <si>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</si>
  <si>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</si>
  <si>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</si>
  <si>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</si>
  <si>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</si>
  <si>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</si>
  <si>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</si>
  <si>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</si>
  <si>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</si>
  <si>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</si>
  <si>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</si>
  <si>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</si>
  <si>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</si>
  <si>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</si>
  <si>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</si>
  <si>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</si>
  <si>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</si>
  <si>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</si>
  <si>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</si>
  <si>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</si>
  <si>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</si>
  <si>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</si>
  <si>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</si>
  <si>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</si>
  <si>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</si>
  <si>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</si>
  <si>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</si>
  <si>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</si>
  <si>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</si>
  <si>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</si>
  <si>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</si>
  <si>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</si>
  <si>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</si>
  <si>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</si>
  <si>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</si>
  <si>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</si>
  <si>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</si>
  <si>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</si>
  <si>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</si>
  <si>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</si>
  <si>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</si>
  <si>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</si>
  <si>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</si>
  <si>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</si>
  <si>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</si>
  <si>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</si>
  <si>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</si>
  <si>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</si>
  <si>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</si>
  <si>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</si>
  <si>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</si>
  <si>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</si>
  <si>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</si>
  <si>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</si>
  <si>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</si>
  <si>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</si>
  <si>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</si>
  <si>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</si>
  <si>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</si>
  <si>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</si>
  <si>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</si>
  <si>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</si>
  <si>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</si>
  <si>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</si>
  <si>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</si>
  <si>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</si>
  <si>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</si>
  <si>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</si>
  <si>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</si>
  <si>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</si>
  <si>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</si>
  <si>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</si>
  <si>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</si>
  <si>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</si>
  <si>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</si>
  <si>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</si>
  <si>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</si>
  <si>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</si>
  <si>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</si>
  <si>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</si>
  <si>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</si>
  <si>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</si>
  <si>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</si>
  <si>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</si>
  <si>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</si>
  <si>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</si>
  <si>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</si>
  <si>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</si>
  <si>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</si>
  <si>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</si>
  <si>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</si>
  <si>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</si>
  <si>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</si>
  <si>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</si>
  <si>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</si>
  <si>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</si>
  <si>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</si>
  <si>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</si>
  <si>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</si>
  <si>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</si>
  <si>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</si>
  <si>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</si>
  <si>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</si>
  <si>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</si>
  <si>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</si>
  <si>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</si>
  <si>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</si>
  <si>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</si>
  <si>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</si>
  <si>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</si>
  <si>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</si>
  <si>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</si>
  <si>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</si>
  <si>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</si>
  <si>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</si>
  <si>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</si>
  <si>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</si>
  <si>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</si>
  <si>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</si>
  <si>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</si>
  <si>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</si>
  <si>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</si>
  <si>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</si>
  <si>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</si>
  <si>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</si>
  <si>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</si>
  <si>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</si>
  <si>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</si>
  <si>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</si>
  <si>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</si>
  <si>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</si>
  <si>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</si>
  <si>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</si>
  <si>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</si>
  <si>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</si>
  <si>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</si>
  <si>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</si>
  <si>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</si>
  <si>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</si>
  <si>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</si>
  <si>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</si>
  <si>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</si>
  <si>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</si>
  <si>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</si>
  <si>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</si>
  <si>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</si>
  <si>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</si>
  <si>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</si>
  <si>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</si>
  <si>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</si>
  <si>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</si>
  <si>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</si>
  <si>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</si>
  <si>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</si>
  <si>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</si>
  <si>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</si>
  <si>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</si>
  <si>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</si>
  <si>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</si>
  <si>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</si>
  <si>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</si>
  <si>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</si>
  <si>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</si>
  <si>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</si>
  <si>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</si>
  <si>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</si>
  <si>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</si>
  <si>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</si>
  <si>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</si>
  <si>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</si>
  <si>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</si>
  <si>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</si>
  <si>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</si>
  <si>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</si>
  <si>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</si>
  <si>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</si>
  <si>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</si>
  <si>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</si>
  <si>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</si>
  <si>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</si>
  <si>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</si>
  <si>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</si>
  <si>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</si>
  <si>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</si>
  <si>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</si>
  <si>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</si>
  <si>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</si>
  <si>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</si>
  <si>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</si>
  <si>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</si>
  <si>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</si>
  <si>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</si>
  <si>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</si>
  <si>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</si>
  <si>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</si>
  <si>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</si>
  <si>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</si>
  <si>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</si>
  <si>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</si>
  <si>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</si>
  <si>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</si>
  <si>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</si>
  <si>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</si>
  <si>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</si>
  <si>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</si>
  <si>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</si>
  <si>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</si>
  <si>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</si>
  <si>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</si>
  <si>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</si>
  <si>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</si>
  <si>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</si>
  <si>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</si>
  <si>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</si>
  <si>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</si>
  <si>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</si>
  <si>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</si>
  <si>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</si>
  <si>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</si>
  <si>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</si>
  <si>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</si>
  <si>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</si>
  <si>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</si>
  <si>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</si>
  <si>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</si>
  <si>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</si>
  <si>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</si>
  <si>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</si>
  <si>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</si>
  <si>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</si>
  <si>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</si>
  <si>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</si>
  <si>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</si>
  <si>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</si>
  <si>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</si>
  <si>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</si>
  <si>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</si>
  <si>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</si>
  <si>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</si>
  <si>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</si>
  <si>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</si>
  <si>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</si>
  <si>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</si>
  <si>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</si>
  <si>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</si>
  <si>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</si>
  <si>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</si>
  <si>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</si>
  <si>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</si>
  <si>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</si>
  <si>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</si>
  <si>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</si>
  <si>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</si>
  <si>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</si>
  <si>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</si>
  <si>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</si>
  <si>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</si>
  <si>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</si>
  <si>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</si>
  <si>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</si>
  <si>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</si>
  <si>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</si>
  <si>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</si>
  <si>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</si>
  <si>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</si>
  <si>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</si>
  <si>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</si>
  <si>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</si>
  <si>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</si>
  <si>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</si>
  <si>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</si>
  <si>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</si>
  <si>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</si>
  <si>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</si>
  <si>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</si>
  <si>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</si>
  <si>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</si>
  <si>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</si>
  <si>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</si>
  <si>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</si>
  <si>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</si>
  <si>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</si>
  <si>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</si>
  <si>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</si>
  <si>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</si>
  <si>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</si>
  <si>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</si>
  <si>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</si>
  <si>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</si>
  <si>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</si>
  <si>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</si>
  <si>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</si>
  <si>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</si>
  <si>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</si>
  <si>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</si>
  <si>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</si>
  <si>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</si>
  <si>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</si>
  <si>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</si>
  <si>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</si>
  <si>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</si>
  <si>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</si>
  <si>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</si>
  <si>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</si>
  <si>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</si>
  <si>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</si>
  <si>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</si>
  <si>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</si>
  <si>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</si>
  <si>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</si>
  <si>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</si>
  <si>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</si>
  <si>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</si>
  <si>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</si>
  <si>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</si>
  <si>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</si>
  <si>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</si>
  <si>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</si>
  <si>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</si>
  <si>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</si>
  <si>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</si>
  <si>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</si>
  <si>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</si>
  <si>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</si>
  <si>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</si>
  <si>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</si>
  <si>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</si>
  <si>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</si>
  <si>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</si>
  <si>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</si>
  <si>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</si>
  <si>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</si>
  <si>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</si>
  <si>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</si>
  <si>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</si>
  <si>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</si>
  <si>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</si>
  <si>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</si>
  <si>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</si>
  <si>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</si>
  <si>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</si>
  <si>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</si>
  <si>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</si>
  <si>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</si>
  <si>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</si>
  <si>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</si>
  <si>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</si>
  <si>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</si>
  <si>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</si>
  <si>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</si>
  <si>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</si>
  <si>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</si>
  <si>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</si>
  <si>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</si>
  <si>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</si>
  <si>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</si>
  <si>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</si>
  <si>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</si>
  <si>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</si>
  <si>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</si>
  <si>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</si>
  <si>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</si>
  <si>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</si>
  <si>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</si>
  <si>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</si>
  <si>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</si>
  <si>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</si>
  <si>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</si>
  <si>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</si>
  <si>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</si>
  <si>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</si>
  <si>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</si>
  <si>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</si>
  <si>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</si>
  <si>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</si>
  <si>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</si>
  <si>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</si>
  <si>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</si>
  <si>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</si>
  <si>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</si>
  <si>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</si>
  <si>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</si>
  <si>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</si>
  <si>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</si>
  <si>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</si>
  <si>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</si>
  <si>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</si>
  <si>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</si>
  <si>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</si>
  <si>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</si>
  <si>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</si>
  <si>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</si>
  <si>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</si>
  <si>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</si>
  <si>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</si>
  <si>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</si>
  <si>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</si>
  <si>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</si>
  <si>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</si>
  <si>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</si>
  <si>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</si>
  <si>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</si>
  <si>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</si>
  <si>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</si>
  <si>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</si>
  <si>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</si>
  <si>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</si>
  <si>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</si>
  <si>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</si>
  <si>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</si>
  <si>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</si>
  <si>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</si>
  <si>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</si>
  <si>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</si>
  <si>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</si>
  <si>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</si>
  <si>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</si>
  <si>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</si>
  <si>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</si>
  <si>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</si>
  <si>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</si>
  <si>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</si>
  <si>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</si>
  <si>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</si>
  <si>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</si>
  <si>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</si>
  <si>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</si>
  <si>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</si>
  <si>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</si>
  <si>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</si>
  <si>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</si>
  <si>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</si>
  <si>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</si>
  <si>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</si>
  <si>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</si>
  <si>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</si>
  <si>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</si>
  <si>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</si>
  <si>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</si>
  <si>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</si>
  <si>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</si>
  <si>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</si>
  <si>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</si>
  <si>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</si>
  <si>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</si>
  <si>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</si>
  <si>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</si>
  <si>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</si>
  <si>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</si>
  <si>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</si>
  <si>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</si>
  <si>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</si>
  <si>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</si>
  <si>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</si>
  <si>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</si>
  <si>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</si>
  <si>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</si>
  <si>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</si>
  <si>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</si>
  <si>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</si>
  <si>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</si>
  <si>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</si>
  <si>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</si>
  <si>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</si>
  <si>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</si>
  <si>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</si>
  <si>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</si>
  <si>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</si>
  <si>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</si>
  <si>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</si>
  <si>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</si>
  <si>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</si>
  <si>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</si>
  <si>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</si>
  <si>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</si>
  <si>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</si>
  <si>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</si>
  <si>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</si>
  <si>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</si>
  <si>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</si>
  <si>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</si>
  <si>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</si>
  <si>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</si>
  <si>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</si>
  <si>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</si>
  <si>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</si>
  <si>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</si>
  <si>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</si>
  <si>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</si>
  <si>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</si>
  <si>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</si>
  <si>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</si>
  <si>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</si>
  <si>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</si>
  <si>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</si>
  <si>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</si>
  <si>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</si>
  <si>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</si>
  <si>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</si>
  <si>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</si>
  <si>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</si>
  <si>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</si>
  <si>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</si>
  <si>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</si>
  <si>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</si>
  <si>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</si>
  <si>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</si>
  <si>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</si>
  <si>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</si>
  <si>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</si>
  <si>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</si>
  <si>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</si>
  <si>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</si>
  <si>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</si>
  <si>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</si>
  <si>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</si>
  <si>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</si>
  <si>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</si>
  <si>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</si>
  <si>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</si>
  <si>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</si>
  <si>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</si>
  <si>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</si>
  <si>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</si>
  <si>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</si>
  <si>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</si>
  <si>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</si>
  <si>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</si>
  <si>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</si>
  <si>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</si>
  <si>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</si>
  <si>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</si>
  <si>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</si>
  <si>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</si>
  <si>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</si>
  <si>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</si>
  <si>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</si>
  <si>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</si>
  <si>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</si>
  <si>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</si>
  <si>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</si>
  <si>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</si>
  <si>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</si>
  <si>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</si>
  <si>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</si>
  <si>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</si>
  <si>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</si>
  <si>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</si>
  <si>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</si>
  <si>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</si>
  <si>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</si>
  <si>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</si>
  <si>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</si>
  <si>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</si>
  <si>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</si>
  <si>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</si>
  <si>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</si>
  <si>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</si>
  <si>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</si>
  <si>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</si>
  <si>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</si>
  <si>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</si>
  <si>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</si>
  <si>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</si>
  <si>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</si>
  <si>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</si>
  <si>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</si>
  <si>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</si>
  <si>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</si>
  <si>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</si>
  <si>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</si>
  <si>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</si>
  <si>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</si>
  <si>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</si>
  <si>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</si>
  <si>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</si>
  <si>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</si>
  <si>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</si>
  <si>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</si>
  <si>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</si>
  <si>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</si>
  <si>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</si>
  <si>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</si>
  <si>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</si>
  <si>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</si>
  <si>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</si>
  <si>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</si>
  <si>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</si>
  <si>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</si>
  <si>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</si>
  <si>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</si>
  <si>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</si>
  <si>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</si>
  <si>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</si>
  <si>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</si>
  <si>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</si>
  <si>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</si>
  <si>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</si>
  <si>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</si>
  <si>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</si>
  <si>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</si>
  <si>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</si>
  <si>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</si>
  <si>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</si>
  <si>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</si>
  <si>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</si>
  <si>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</si>
  <si>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</si>
  <si>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</si>
  <si>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</si>
  <si>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</si>
  <si>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</si>
  <si>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</si>
  <si>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</si>
  <si>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</si>
  <si>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</si>
  <si>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</si>
  <si>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</si>
  <si>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</si>
  <si>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</si>
  <si>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</si>
  <si>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</si>
  <si>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</si>
  <si>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</si>
  <si>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</si>
  <si>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</si>
  <si>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</si>
  <si>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</si>
  <si>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</si>
  <si>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</si>
  <si>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</si>
  <si>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</si>
  <si>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</si>
  <si>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</si>
  <si>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</si>
  <si>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</si>
  <si>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</si>
  <si>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</si>
  <si>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</si>
  <si>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</si>
  <si>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</si>
  <si>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</si>
  <si>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</si>
  <si>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</si>
  <si>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</si>
  <si>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</si>
  <si>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</si>
  <si>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</si>
  <si>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</si>
  <si>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</si>
  <si>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</si>
  <si>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</si>
  <si>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</si>
  <si>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</si>
  <si>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</si>
  <si>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</si>
  <si>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</si>
  <si>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</si>
  <si>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</si>
  <si>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</si>
  <si>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</si>
  <si>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</si>
  <si>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</si>
  <si>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</si>
  <si>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</si>
  <si>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</si>
  <si>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</si>
  <si>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</si>
  <si>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</si>
  <si>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</si>
  <si>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</si>
  <si>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</si>
  <si>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</si>
  <si>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</si>
  <si>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</si>
  <si>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</si>
  <si>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</si>
  <si>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</si>
  <si>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</si>
  <si>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</si>
  <si>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</si>
  <si>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</si>
  <si>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</si>
  <si>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</si>
  <si>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</si>
  <si>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</si>
  <si>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</si>
  <si>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</si>
  <si>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</si>
  <si>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</si>
  <si>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</si>
  <si>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</si>
  <si>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</si>
  <si>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</si>
  <si>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</si>
  <si>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</si>
  <si>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</si>
  <si>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</si>
  <si>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</si>
  <si>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</si>
  <si>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</si>
  <si>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</si>
  <si>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</si>
  <si>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</si>
  <si>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</si>
  <si>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</si>
  <si>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</si>
  <si>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</si>
  <si>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</si>
  <si>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</si>
  <si>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</si>
  <si>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</si>
  <si>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</si>
  <si>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</si>
  <si>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</si>
  <si>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</si>
  <si>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</si>
  <si>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</si>
  <si>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</si>
  <si>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</si>
  <si>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</si>
  <si>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</si>
  <si>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</si>
  <si>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</si>
  <si>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</si>
  <si>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</si>
  <si>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</si>
  <si>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</si>
  <si>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</si>
  <si>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</si>
  <si>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</si>
  <si>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</si>
  <si>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</si>
  <si>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</si>
  <si>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</si>
  <si>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</si>
  <si>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</si>
  <si>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</si>
  <si>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</si>
  <si>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</si>
  <si>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</si>
  <si>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</si>
  <si>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</si>
  <si>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</si>
  <si>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</si>
  <si>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</si>
  <si>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</si>
  <si>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</si>
  <si>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</si>
  <si>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</si>
  <si>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</si>
  <si>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</si>
  <si>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</si>
  <si>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</si>
  <si>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</si>
  <si>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</si>
  <si>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</si>
  <si>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</si>
  <si>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</si>
  <si>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</si>
  <si>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</si>
  <si>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</si>
  <si>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</si>
  <si>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</si>
  <si>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</si>
  <si>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</si>
  <si>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</si>
  <si>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</si>
  <si>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</si>
  <si>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</si>
  <si>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</si>
  <si>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</si>
  <si>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</si>
  <si>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</si>
  <si>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</si>
  <si>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</si>
  <si>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</si>
  <si>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</si>
  <si>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</si>
  <si>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</si>
  <si>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</si>
  <si>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</si>
  <si>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</si>
  <si>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</si>
  <si>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</si>
  <si>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</si>
  <si>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</si>
  <si>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</si>
  <si>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</si>
  <si>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</si>
  <si>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</si>
  <si>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</si>
  <si>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</si>
  <si>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</si>
  <si>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</si>
  <si>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</si>
  <si>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</si>
  <si>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</si>
  <si>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</si>
  <si>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</si>
  <si>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</si>
  <si>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</si>
  <si>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</si>
  <si>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</si>
  <si>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</si>
  <si>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</si>
  <si>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</si>
  <si>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</si>
  <si>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</si>
  <si>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</si>
  <si>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</si>
  <si>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</si>
  <si>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</si>
  <si>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</si>
  <si>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</si>
  <si>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</si>
  <si>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</si>
  <si>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</si>
  <si>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</si>
  <si>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</si>
  <si>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</si>
  <si>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</si>
  <si>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</si>
  <si>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</si>
  <si>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</si>
  <si>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</si>
  <si>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</si>
  <si>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</si>
  <si>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</si>
  <si>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</si>
  <si>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</si>
  <si>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</si>
  <si>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</si>
  <si>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</si>
  <si>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</si>
  <si>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</si>
  <si>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</si>
  <si>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</si>
  <si>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</si>
  <si>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</si>
  <si>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</si>
  <si>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</si>
  <si>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</si>
  <si>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</si>
  <si>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</si>
  <si>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</si>
  <si>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</si>
  <si>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</si>
  <si>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</si>
  <si>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</si>
  <si>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</si>
  <si>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</si>
  <si>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</si>
  <si>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</si>
  <si>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</si>
  <si>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</si>
  <si>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</si>
  <si>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</si>
  <si>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</si>
  <si>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</si>
  <si>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</si>
  <si>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</si>
  <si>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</si>
  <si>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</si>
  <si>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</si>
  <si>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</si>
  <si>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</si>
  <si>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</si>
  <si>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</si>
  <si>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</si>
  <si>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</si>
  <si>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</si>
  <si>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</si>
  <si>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</si>
  <si>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</si>
  <si>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</si>
  <si>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</si>
  <si>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</si>
  <si>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</si>
  <si>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</si>
  <si>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</si>
  <si>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</si>
  <si>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</si>
  <si>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</si>
  <si>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</si>
  <si>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</si>
  <si>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</si>
  <si>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</si>
  <si>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</si>
  <si>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</si>
  <si>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</si>
  <si>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</si>
  <si>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</si>
  <si>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</si>
  <si>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</si>
  <si>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</si>
  <si>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</si>
  <si>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</si>
  <si>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</si>
  <si>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</si>
  <si>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</si>
  <si>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</si>
  <si>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</si>
  <si>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</si>
  <si>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</si>
  <si>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</si>
  <si>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</si>
  <si>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</si>
  <si>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</si>
  <si>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</si>
  <si>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</si>
  <si>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</si>
  <si>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</si>
  <si>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</si>
  <si>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</si>
  <si>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</si>
  <si>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</si>
  <si>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</si>
  <si>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</si>
  <si>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</si>
  <si>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</si>
  <si>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</si>
  <si>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</si>
  <si>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</si>
  <si>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</si>
  <si>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</si>
  <si>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</si>
  <si>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</si>
  <si>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</si>
  <si>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</si>
  <si>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</si>
  <si>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</si>
  <si>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</si>
  <si>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</si>
  <si>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</si>
  <si>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</si>
  <si>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</si>
  <si>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</si>
  <si>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</si>
  <si>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</si>
  <si>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</si>
  <si>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</si>
  <si>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</si>
  <si>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</si>
  <si>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</si>
  <si>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</si>
  <si>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</si>
  <si>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</si>
  <si>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</si>
  <si>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</si>
  <si>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</si>
  <si>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</si>
  <si>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</si>
  <si>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</si>
  <si>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</si>
  <si>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</si>
  <si>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</si>
  <si>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</si>
  <si>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</si>
  <si>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</si>
  <si>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</si>
  <si>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</si>
  <si>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</si>
  <si>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</si>
  <si>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</si>
  <si>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</si>
  <si>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</si>
  <si>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</si>
  <si>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</si>
  <si>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</si>
  <si>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</si>
  <si>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</si>
  <si>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</si>
  <si>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</si>
  <si>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</si>
  <si>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</si>
  <si>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</si>
  <si>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</si>
  <si>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</si>
  <si>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</si>
  <si>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</si>
  <si>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</si>
  <si>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</si>
  <si>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</si>
  <si>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</si>
  <si>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</si>
  <si>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</si>
  <si>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</si>
  <si>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</si>
  <si>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</si>
  <si>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</si>
  <si>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</si>
  <si>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</si>
  <si>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</si>
  <si>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</si>
  <si>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</si>
  <si>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</si>
  <si>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</si>
  <si>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</si>
  <si>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</si>
  <si>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</si>
  <si>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</si>
  <si>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</si>
  <si>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</si>
  <si>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</si>
  <si>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</si>
  <si>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</si>
  <si>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</si>
  <si>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</si>
  <si>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</si>
  <si>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</si>
  <si>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</si>
  <si>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</si>
  <si>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</si>
  <si>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</si>
  <si>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</si>
  <si>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</si>
  <si>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</si>
  <si>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</si>
  <si>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</si>
  <si>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</si>
  <si>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</si>
  <si>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</si>
  <si>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</si>
  <si>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</si>
  <si>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</si>
  <si>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</si>
  <si>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</si>
  <si>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</si>
  <si>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</si>
  <si>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</si>
  <si>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</si>
  <si>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</si>
  <si>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</si>
  <si>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</si>
  <si>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</si>
  <si>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</si>
  <si>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</si>
  <si>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</si>
  <si>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</si>
  <si>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</si>
  <si>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</si>
  <si>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</si>
  <si>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</si>
  <si>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</si>
  <si>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</si>
  <si>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</si>
  <si>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</si>
  <si>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</si>
  <si>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</si>
  <si>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</si>
  <si>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</si>
  <si>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</si>
  <si>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</si>
  <si>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</si>
  <si>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</si>
  <si>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</si>
  <si>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</si>
  <si>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</si>
  <si>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</si>
  <si>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</si>
  <si>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</si>
  <si>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</si>
  <si>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</si>
  <si>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</si>
  <si>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</si>
  <si>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</si>
  <si>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</si>
  <si>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</si>
  <si>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</si>
  <si>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</si>
  <si>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</si>
  <si>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</si>
  <si>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</si>
  <si>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</si>
  <si>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26/01/2021</t>
  </si>
  <si>
    <t>Cut-off Date: 01/01/2021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</si>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</sst>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165" fontId="0" fillId="0" borderId="0" xfId="0"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5"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tabSelected="1" view="pageBreakPreview" topLeftCell="A9"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34.5" x14ac:dyDescent="0.25">
      <c r="A6" s="86" t="s">
        <v>1341</v>
      </c>
    </row>
    <row r="7" spans="1:1" ht="17.25" x14ac:dyDescent="0.25">
      <c r="A7" s="86"/>
    </row>
    <row r="8" spans="1:1" ht="18.75" x14ac:dyDescent="0.25">
      <c r="A8" s="87" t="s">
        <v>1342</v>
      </c>
    </row>
    <row r="9" spans="1:1" ht="34.5" x14ac:dyDescent="0.3">
      <c r="A9" s="96" t="s">
        <v>1504</v>
      </c>
    </row>
    <row r="10" spans="1:1" ht="69"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34.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17.25" x14ac:dyDescent="0.25">
      <c r="A58" s="91" t="s">
        <v>1389</v>
      </c>
    </row>
    <row r="59" spans="1:1" ht="17.25" x14ac:dyDescent="0.25">
      <c r="A59" s="90" t="s">
        <v>1390</v>
      </c>
    </row>
    <row r="60" spans="1:1" ht="17.2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topLeftCell="A13" zoomScale="60" zoomScaleNormal="80" workbookViewId="0">
      <selection activeCell="C97" sqref="C97"/>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3" t="s">
        <v>1663</v>
      </c>
      <c r="F6" s="193"/>
      <c r="G6" s="193"/>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6" t="s">
        <v>15</v>
      </c>
      <c r="E24" s="197" t="s">
        <v>16</v>
      </c>
      <c r="F24" s="197"/>
      <c r="G24" s="197"/>
      <c r="H24" s="197"/>
      <c r="I24" s="7"/>
      <c r="J24" s="8"/>
    </row>
    <row r="25" spans="2:10" x14ac:dyDescent="0.25">
      <c r="B25" s="6"/>
      <c r="C25" s="7"/>
      <c r="D25" s="7"/>
      <c r="E25" s="15"/>
      <c r="F25" s="15"/>
      <c r="G25" s="15"/>
      <c r="H25" s="7"/>
      <c r="I25" s="7"/>
      <c r="J25" s="8"/>
    </row>
    <row r="26" spans="2:10" x14ac:dyDescent="0.25">
      <c r="B26" s="6"/>
      <c r="C26" s="7"/>
      <c r="D26" s="196" t="s">
        <v>17</v>
      </c>
      <c r="E26" s="197"/>
      <c r="F26" s="197"/>
      <c r="G26" s="197"/>
      <c r="H26" s="197"/>
      <c r="I26" s="7"/>
      <c r="J26" s="8"/>
    </row>
    <row r="27" spans="2:10" x14ac:dyDescent="0.25">
      <c r="B27" s="6"/>
      <c r="C27" s="7"/>
      <c r="D27" s="16"/>
      <c r="E27" s="16"/>
      <c r="F27" s="16"/>
      <c r="G27" s="16"/>
      <c r="H27" s="16"/>
      <c r="I27" s="7"/>
      <c r="J27" s="8"/>
    </row>
    <row r="28" spans="2:10" x14ac:dyDescent="0.25">
      <c r="B28" s="6"/>
      <c r="C28" s="7"/>
      <c r="D28" s="196" t="s">
        <v>18</v>
      </c>
      <c r="E28" s="197" t="s">
        <v>16</v>
      </c>
      <c r="F28" s="197"/>
      <c r="G28" s="197"/>
      <c r="H28" s="197"/>
      <c r="I28" s="7"/>
      <c r="J28" s="8"/>
    </row>
    <row r="29" spans="2:10" x14ac:dyDescent="0.25">
      <c r="B29" s="6"/>
      <c r="C29" s="7"/>
      <c r="D29" s="16"/>
      <c r="E29" s="16"/>
      <c r="F29" s="16"/>
      <c r="G29" s="16"/>
      <c r="H29" s="16"/>
      <c r="I29" s="7"/>
      <c r="J29" s="8"/>
    </row>
    <row r="30" spans="2:10" x14ac:dyDescent="0.25">
      <c r="B30" s="6"/>
      <c r="C30" s="7"/>
      <c r="D30" s="196" t="s">
        <v>19</v>
      </c>
      <c r="E30" s="197" t="s">
        <v>16</v>
      </c>
      <c r="F30" s="197"/>
      <c r="G30" s="197"/>
      <c r="H30" s="197"/>
      <c r="I30" s="7"/>
      <c r="J30" s="8"/>
    </row>
    <row r="31" spans="2:10" x14ac:dyDescent="0.25">
      <c r="B31" s="6"/>
      <c r="C31" s="7"/>
      <c r="D31" s="16"/>
      <c r="E31" s="16"/>
      <c r="F31" s="16"/>
      <c r="G31" s="16"/>
      <c r="H31" s="16"/>
      <c r="I31" s="7"/>
      <c r="J31" s="8"/>
    </row>
    <row r="32" spans="2:10" x14ac:dyDescent="0.25">
      <c r="B32" s="6"/>
      <c r="C32" s="7"/>
      <c r="D32" s="196" t="s">
        <v>20</v>
      </c>
      <c r="E32" s="197" t="s">
        <v>16</v>
      </c>
      <c r="F32" s="197"/>
      <c r="G32" s="197"/>
      <c r="H32" s="197"/>
      <c r="I32" s="7"/>
      <c r="J32" s="8"/>
    </row>
    <row r="33" spans="2:10" x14ac:dyDescent="0.25">
      <c r="B33" s="6"/>
      <c r="C33" s="7"/>
      <c r="D33" s="15"/>
      <c r="E33" s="15"/>
      <c r="F33" s="15"/>
      <c r="G33" s="15"/>
      <c r="H33" s="15"/>
      <c r="I33" s="7"/>
      <c r="J33" s="8"/>
    </row>
    <row r="34" spans="2:10" x14ac:dyDescent="0.25">
      <c r="B34" s="6"/>
      <c r="C34" s="7"/>
      <c r="D34" s="196" t="s">
        <v>21</v>
      </c>
      <c r="E34" s="197" t="s">
        <v>16</v>
      </c>
      <c r="F34" s="197"/>
      <c r="G34" s="197"/>
      <c r="H34" s="197"/>
      <c r="I34" s="7"/>
      <c r="J34" s="8"/>
    </row>
    <row r="35" spans="2:10" x14ac:dyDescent="0.25">
      <c r="B35" s="6"/>
      <c r="C35" s="7"/>
      <c r="D35" s="7"/>
      <c r="E35" s="7"/>
      <c r="F35" s="7"/>
      <c r="G35" s="7"/>
      <c r="H35" s="7"/>
      <c r="I35" s="7"/>
      <c r="J35" s="8"/>
    </row>
    <row r="36" spans="2:10" x14ac:dyDescent="0.25">
      <c r="B36" s="6"/>
      <c r="C36" s="7"/>
      <c r="D36" s="194" t="s">
        <v>22</v>
      </c>
      <c r="E36" s="195"/>
      <c r="F36" s="195"/>
      <c r="G36" s="195"/>
      <c r="H36" s="195"/>
      <c r="I36" s="7"/>
      <c r="J36" s="8"/>
    </row>
    <row r="37" spans="2:10" x14ac:dyDescent="0.25">
      <c r="B37" s="6"/>
      <c r="C37" s="7"/>
      <c r="D37" s="7"/>
      <c r="E37" s="7"/>
      <c r="F37" s="14"/>
      <c r="G37" s="7"/>
      <c r="H37" s="7"/>
      <c r="I37" s="7"/>
      <c r="J37" s="8"/>
    </row>
    <row r="38" spans="2:10" x14ac:dyDescent="0.25">
      <c r="B38" s="6"/>
      <c r="C38" s="7"/>
      <c r="D38" s="194" t="s">
        <v>1617</v>
      </c>
      <c r="E38" s="195"/>
      <c r="F38" s="195"/>
      <c r="G38" s="195"/>
      <c r="H38" s="195"/>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view="pageBreakPreview" topLeftCell="A43" zoomScale="60" zoomScaleNormal="85" workbookViewId="0">
      <selection activeCell="F45" sqref="F45"/>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44197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2374.83111616</v>
      </c>
      <c r="F38" s="42"/>
      <c r="H38" s="23"/>
      <c r="L38" s="23"/>
      <c r="M38" s="23"/>
    </row>
    <row r="39" spans="1:14" x14ac:dyDescent="0.25">
      <c r="A39" s="25" t="s">
        <v>65</v>
      </c>
      <c r="B39" s="42" t="s">
        <v>66</v>
      </c>
      <c r="C39" s="148">
        <v>2000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0.18972700000000001</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2374.83111616</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2374.83111616</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18.717013999999999</v>
      </c>
      <c r="D66" s="152">
        <v>10.220716035057329</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0.52756144999999999</v>
      </c>
      <c r="D70" s="148">
        <v>0.69590224000000001</v>
      </c>
      <c r="E70" s="21"/>
      <c r="F70" s="157">
        <f t="shared" ref="F70:F76" si="1">IF($C$77=0,"",IF(C70="[for completion]","",C70/$C$77))</f>
        <v>2.2214693348512467E-4</v>
      </c>
      <c r="G70" s="157">
        <f t="shared" ref="G70:G76" si="2">IF($D$66="ND2","ND2",IF(OR(D70="ND2",D70=""),"",D70/$D$77))</f>
        <v>2.9303230670366326E-4</v>
      </c>
      <c r="H70" s="23"/>
      <c r="L70" s="23"/>
      <c r="M70" s="23"/>
      <c r="N70" s="55"/>
    </row>
    <row r="71" spans="1:14" x14ac:dyDescent="0.25">
      <c r="A71" s="25" t="s">
        <v>113</v>
      </c>
      <c r="B71" s="138" t="s">
        <v>1639</v>
      </c>
      <c r="C71" s="148">
        <v>1.64925535</v>
      </c>
      <c r="D71" s="148">
        <v>2.0285396000000002</v>
      </c>
      <c r="E71" s="21"/>
      <c r="F71" s="157">
        <f t="shared" si="1"/>
        <v>6.9447268851133075E-4</v>
      </c>
      <c r="G71" s="157">
        <f t="shared" si="2"/>
        <v>8.5418267690548944E-4</v>
      </c>
      <c r="H71" s="23"/>
      <c r="L71" s="23"/>
      <c r="M71" s="23"/>
      <c r="N71" s="55"/>
    </row>
    <row r="72" spans="1:14" x14ac:dyDescent="0.25">
      <c r="A72" s="25" t="s">
        <v>114</v>
      </c>
      <c r="B72" s="137" t="s">
        <v>1640</v>
      </c>
      <c r="C72" s="148">
        <v>3.3862839199999999</v>
      </c>
      <c r="D72" s="148">
        <v>4.6500026300000004</v>
      </c>
      <c r="E72" s="21"/>
      <c r="F72" s="157">
        <f t="shared" si="1"/>
        <v>1.4259051504578039E-3</v>
      </c>
      <c r="G72" s="157">
        <f t="shared" si="2"/>
        <v>1.9580350780980397E-3</v>
      </c>
      <c r="H72" s="23"/>
      <c r="L72" s="23"/>
      <c r="M72" s="23"/>
      <c r="N72" s="55"/>
    </row>
    <row r="73" spans="1:14" x14ac:dyDescent="0.25">
      <c r="A73" s="25" t="s">
        <v>115</v>
      </c>
      <c r="B73" s="137" t="s">
        <v>1641</v>
      </c>
      <c r="C73" s="148">
        <v>8.0482905900000006</v>
      </c>
      <c r="D73" s="148">
        <v>15.68284287</v>
      </c>
      <c r="E73" s="21"/>
      <c r="F73" s="157">
        <f t="shared" si="1"/>
        <v>3.388994920621446E-3</v>
      </c>
      <c r="G73" s="157">
        <f t="shared" si="2"/>
        <v>6.6037718485676931E-3</v>
      </c>
      <c r="H73" s="23"/>
      <c r="L73" s="23"/>
      <c r="M73" s="23"/>
      <c r="N73" s="55"/>
    </row>
    <row r="74" spans="1:14" x14ac:dyDescent="0.25">
      <c r="A74" s="25" t="s">
        <v>116</v>
      </c>
      <c r="B74" s="137" t="s">
        <v>1642</v>
      </c>
      <c r="C74" s="148">
        <v>14.53550787</v>
      </c>
      <c r="D74" s="148">
        <v>45.647303350000001</v>
      </c>
      <c r="E74" s="21"/>
      <c r="F74" s="157">
        <f t="shared" si="1"/>
        <v>6.1206490731447417E-3</v>
      </c>
      <c r="G74" s="157">
        <f t="shared" si="2"/>
        <v>1.9221284006001121E-2</v>
      </c>
      <c r="H74" s="23"/>
      <c r="L74" s="23"/>
      <c r="M74" s="23"/>
      <c r="N74" s="55"/>
    </row>
    <row r="75" spans="1:14" x14ac:dyDescent="0.25">
      <c r="A75" s="25" t="s">
        <v>117</v>
      </c>
      <c r="B75" s="137" t="s">
        <v>1643</v>
      </c>
      <c r="C75" s="148">
        <v>229.68220505000002</v>
      </c>
      <c r="D75" s="148">
        <v>1498.65318486</v>
      </c>
      <c r="E75" s="21"/>
      <c r="F75" s="157">
        <f t="shared" si="1"/>
        <v>9.6715174181053451E-2</v>
      </c>
      <c r="G75" s="157">
        <f t="shared" si="2"/>
        <v>0.6310567411139778</v>
      </c>
      <c r="H75" s="23"/>
      <c r="L75" s="23"/>
      <c r="M75" s="23"/>
      <c r="N75" s="55"/>
    </row>
    <row r="76" spans="1:14" x14ac:dyDescent="0.25">
      <c r="A76" s="25" t="s">
        <v>118</v>
      </c>
      <c r="B76" s="137" t="s">
        <v>1644</v>
      </c>
      <c r="C76" s="148">
        <v>2117.0020119300002</v>
      </c>
      <c r="D76" s="148">
        <v>807.47334061000004</v>
      </c>
      <c r="E76" s="21"/>
      <c r="F76" s="157">
        <f t="shared" si="1"/>
        <v>0.89143265705272601</v>
      </c>
      <c r="G76" s="157">
        <f t="shared" si="2"/>
        <v>0.34001295296974626</v>
      </c>
      <c r="H76" s="23"/>
      <c r="L76" s="23"/>
      <c r="M76" s="23"/>
      <c r="N76" s="55"/>
    </row>
    <row r="77" spans="1:14" x14ac:dyDescent="0.25">
      <c r="A77" s="25" t="s">
        <v>119</v>
      </c>
      <c r="B77" s="59" t="s">
        <v>98</v>
      </c>
      <c r="C77" s="150">
        <f>SUM(C70:C76)</f>
        <v>2374.8311161600004</v>
      </c>
      <c r="D77" s="150">
        <f>SUM(D70:D76)</f>
        <v>2374.83111616</v>
      </c>
      <c r="E77" s="42"/>
      <c r="F77" s="158">
        <f>SUM(F70:F76)</f>
        <v>0.99999999999999989</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0.32384402000000001</v>
      </c>
      <c r="D79" s="150" t="str">
        <f>IF($D$66="ND2","ND2","")</f>
        <v/>
      </c>
      <c r="E79" s="42"/>
      <c r="F79" s="157">
        <f>IF($C$77=0,"",IF(C79="","",C79/$C$77))</f>
        <v>1.36365073624116E-4</v>
      </c>
      <c r="G79" s="157" t="str">
        <f>IF($D$66="ND2","ND2",IF(OR(D79="ND2",D79=""),"",D79/$D$77))</f>
        <v/>
      </c>
      <c r="H79" s="23"/>
      <c r="L79" s="23"/>
      <c r="M79" s="23"/>
      <c r="N79" s="55"/>
    </row>
    <row r="80" spans="1:14" outlineLevel="1" x14ac:dyDescent="0.25">
      <c r="A80" s="25" t="s">
        <v>124</v>
      </c>
      <c r="B80" s="60" t="s">
        <v>125</v>
      </c>
      <c r="C80" s="150">
        <v>0.20371743</v>
      </c>
      <c r="D80" s="150" t="str">
        <f>IF($D$66="ND2","ND2","")</f>
        <v/>
      </c>
      <c r="E80" s="42"/>
      <c r="F80" s="157">
        <f>IF($C$77=0,"",IF(C80="","",C80/$C$77))</f>
        <v>8.5781859861008687E-5</v>
      </c>
      <c r="G80" s="157" t="str">
        <f>IF($D$66="ND2","ND2",IF(OR(D80="ND2",D80=""),"",D80/$D$77))</f>
        <v/>
      </c>
      <c r="H80" s="23"/>
      <c r="L80" s="23"/>
      <c r="M80" s="23"/>
      <c r="N80" s="55"/>
    </row>
    <row r="81" spans="1:14" outlineLevel="1" x14ac:dyDescent="0.25">
      <c r="A81" s="25" t="s">
        <v>126</v>
      </c>
      <c r="B81" s="60" t="s">
        <v>127</v>
      </c>
      <c r="C81" s="150">
        <v>0.64718978999999999</v>
      </c>
      <c r="D81" s="150" t="str">
        <f>IF($D$66="ND2","ND2","")</f>
        <v/>
      </c>
      <c r="E81" s="42"/>
      <c r="F81" s="157">
        <f>IF($C$77=0,"",IF(C81="","",C81/$C$77))</f>
        <v>2.7252034285557027E-4</v>
      </c>
      <c r="G81" s="157" t="str">
        <f>IF($D$66="ND2","ND2",IF(OR(D81="ND2",D81=""),"",D81/$D$77))</f>
        <v/>
      </c>
      <c r="H81" s="23"/>
      <c r="L81" s="23"/>
      <c r="M81" s="23"/>
      <c r="N81" s="55"/>
    </row>
    <row r="82" spans="1:14" outlineLevel="1" x14ac:dyDescent="0.25">
      <c r="A82" s="25" t="s">
        <v>128</v>
      </c>
      <c r="B82" s="60" t="s">
        <v>129</v>
      </c>
      <c r="C82" s="150">
        <v>1.0020655599999999</v>
      </c>
      <c r="D82" s="150" t="str">
        <f>IF($D$66="ND2","ND2","")</f>
        <v/>
      </c>
      <c r="E82" s="42"/>
      <c r="F82" s="157">
        <f>IF($C$77=0,"",IF(C82="","",C82/$C$77))</f>
        <v>4.2195234565576043E-4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3.1457999999999999</v>
      </c>
      <c r="D89" s="152">
        <v>4.3540999999999999</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c r="D93" s="148" t="str">
        <f t="shared" ref="D93:D99" si="3">IF($D$89="ND2","ND2","")</f>
        <v/>
      </c>
      <c r="E93" s="21"/>
      <c r="F93" s="157" t="str">
        <f t="shared" ref="F93:F99" si="4">IF($C$100=0,"",IF(C93="[for completion]","",IF(C93="","",C93/$C$100)))</f>
        <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v>500</v>
      </c>
      <c r="D95" s="148" t="str">
        <f t="shared" si="3"/>
        <v/>
      </c>
      <c r="E95" s="21"/>
      <c r="F95" s="157">
        <f t="shared" si="4"/>
        <v>0.25</v>
      </c>
      <c r="G95" s="157" t="str">
        <f t="shared" si="5"/>
        <v/>
      </c>
      <c r="H95" s="23"/>
      <c r="L95" s="23"/>
      <c r="M95" s="23"/>
      <c r="N95" s="55"/>
    </row>
    <row r="96" spans="1:14" x14ac:dyDescent="0.25">
      <c r="A96" s="25" t="s">
        <v>143</v>
      </c>
      <c r="B96" s="138" t="s">
        <v>1641</v>
      </c>
      <c r="C96" s="148">
        <v>500</v>
      </c>
      <c r="D96" s="148" t="str">
        <f t="shared" si="3"/>
        <v/>
      </c>
      <c r="E96" s="21"/>
      <c r="F96" s="157">
        <f t="shared" si="4"/>
        <v>0.25</v>
      </c>
      <c r="G96" s="157" t="str">
        <f t="shared" si="5"/>
        <v/>
      </c>
      <c r="H96" s="23"/>
      <c r="L96" s="23"/>
      <c r="M96" s="23"/>
      <c r="N96" s="55"/>
    </row>
    <row r="97" spans="1:14" x14ac:dyDescent="0.25">
      <c r="A97" s="25" t="s">
        <v>144</v>
      </c>
      <c r="B97" s="138" t="s">
        <v>1642</v>
      </c>
      <c r="C97" s="148">
        <v>500</v>
      </c>
      <c r="D97" s="148" t="str">
        <f t="shared" si="3"/>
        <v/>
      </c>
      <c r="E97" s="21"/>
      <c r="F97" s="157">
        <f t="shared" si="4"/>
        <v>0.25</v>
      </c>
      <c r="G97" s="157" t="str">
        <f t="shared" si="5"/>
        <v/>
      </c>
      <c r="H97" s="23"/>
      <c r="L97" s="23"/>
      <c r="M97" s="23"/>
    </row>
    <row r="98" spans="1:14" x14ac:dyDescent="0.25">
      <c r="A98" s="25" t="s">
        <v>145</v>
      </c>
      <c r="B98" s="138" t="s">
        <v>1643</v>
      </c>
      <c r="C98" s="148">
        <v>500</v>
      </c>
      <c r="D98" s="148" t="str">
        <f t="shared" si="3"/>
        <v/>
      </c>
      <c r="E98" s="21"/>
      <c r="F98" s="157">
        <f t="shared" si="4"/>
        <v>0.25</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2000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c r="D102" s="150" t="str">
        <f>IF($D$89="ND2","ND2","")</f>
        <v/>
      </c>
      <c r="E102" s="42"/>
      <c r="F102" s="157" t="str">
        <f>IF($C$100=0,"",IF(C102="","",IF(C102="","",C102/$C$100)))</f>
        <v/>
      </c>
      <c r="G102" s="157" t="str">
        <f>IF($D$100=0,"",IF(D102="","",IF(D102="","",D102/$D$100)))</f>
        <v/>
      </c>
      <c r="H102" s="23"/>
      <c r="L102" s="23"/>
      <c r="M102" s="23"/>
    </row>
    <row r="103" spans="1:14" outlineLevel="1" x14ac:dyDescent="0.25">
      <c r="A103" s="25" t="s">
        <v>150</v>
      </c>
      <c r="B103" s="60" t="s">
        <v>125</v>
      </c>
      <c r="C103" s="150"/>
      <c r="D103" s="150" t="str">
        <f>IF($D$89="ND2","ND2","")</f>
        <v/>
      </c>
      <c r="E103" s="42"/>
      <c r="F103" s="157" t="str">
        <f>IF($C$100=0,"",IF(C103="","",IF(C103="","",C103/$C$100)))</f>
        <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2374.83111616</v>
      </c>
      <c r="D112" s="148">
        <v>2374.83111616</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2374.83111616</v>
      </c>
      <c r="D129" s="148">
        <f>SUM(D112:D128)</f>
        <v>2374.83111616</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2000</v>
      </c>
      <c r="D138" s="148">
        <v>2000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2000</v>
      </c>
      <c r="D155" s="148">
        <f>SUM(D138:D154)</f>
        <v>2000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2000</v>
      </c>
      <c r="D164" s="148">
        <v>2000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2000</v>
      </c>
      <c r="D167" s="160">
        <f>SUM(D164:D166)</f>
        <v>2000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9.7830519599999999</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9.7830519599999999</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9.7830519599999999</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9.7830519599999999</v>
      </c>
      <c r="E207" s="53"/>
      <c r="F207" s="157">
        <f>SUM(F193:F196)</f>
        <v>1</v>
      </c>
      <c r="G207" s="53"/>
      <c r="H207" s="23"/>
      <c r="L207" s="23"/>
      <c r="M207" s="23"/>
      <c r="N207" s="55"/>
    </row>
    <row r="208" spans="1:14" x14ac:dyDescent="0.25">
      <c r="A208" s="25" t="s">
        <v>281</v>
      </c>
      <c r="B208" s="59" t="s">
        <v>98</v>
      </c>
      <c r="C208" s="150">
        <f>SUM(C193:C206)</f>
        <v>9.7830519599999999</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topLeftCell="A373" zoomScale="60" zoomScaleNormal="80" workbookViewId="0">
      <selection activeCell="C97" sqref="C97"/>
    </sheetView>
  </sheetViews>
  <sheetFormatPr baseColWidth="10"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2374.83111616</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2374.83111616</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14396</v>
      </c>
      <c r="D28" s="108" t="str">
        <f>IF(C28="","","ND2")</f>
        <v>ND2</v>
      </c>
      <c r="F28" s="169">
        <f>IF(C28=0,"",IF(C28="","",C28))</f>
        <v>14396</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3.0999999999999999E-3</v>
      </c>
      <c r="D36" s="140" t="str">
        <f>IF(C36="","","ND2")</f>
        <v>ND2</v>
      </c>
      <c r="E36" s="168"/>
      <c r="F36" s="140">
        <f>IF(C36=0,"",C36)</f>
        <v>3.0999999999999999E-3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4.0845439999999997E-2</v>
      </c>
      <c r="D99" s="140" t="str">
        <f t="shared" ref="D99:D111" si="1">IF(C99="","","ND2")</f>
        <v>ND2</v>
      </c>
      <c r="E99" s="140"/>
      <c r="F99" s="140">
        <f t="shared" ref="F99:F111" si="2">IF(C99="","",C99)</f>
        <v>4.0845439999999997E-2</v>
      </c>
      <c r="G99" s="108"/>
    </row>
    <row r="100" spans="1:7" x14ac:dyDescent="0.25">
      <c r="A100" s="108" t="s">
        <v>593</v>
      </c>
      <c r="B100" s="127" t="s">
        <v>1715</v>
      </c>
      <c r="C100" s="140">
        <v>4.1635819999999997E-2</v>
      </c>
      <c r="D100" s="140" t="str">
        <f t="shared" si="1"/>
        <v>ND2</v>
      </c>
      <c r="E100" s="140"/>
      <c r="F100" s="140">
        <f t="shared" si="2"/>
        <v>4.1635819999999997E-2</v>
      </c>
      <c r="G100" s="108"/>
    </row>
    <row r="101" spans="1:7" x14ac:dyDescent="0.25">
      <c r="A101" s="108" t="s">
        <v>594</v>
      </c>
      <c r="B101" s="127" t="s">
        <v>1716</v>
      </c>
      <c r="C101" s="140">
        <v>3.6733620000000002E-2</v>
      </c>
      <c r="D101" s="140" t="str">
        <f t="shared" si="1"/>
        <v>ND2</v>
      </c>
      <c r="E101" s="140"/>
      <c r="F101" s="140">
        <f t="shared" si="2"/>
        <v>3.6733620000000002E-2</v>
      </c>
      <c r="G101" s="108"/>
    </row>
    <row r="102" spans="1:7" x14ac:dyDescent="0.25">
      <c r="A102" s="108" t="s">
        <v>595</v>
      </c>
      <c r="B102" s="127" t="s">
        <v>1717</v>
      </c>
      <c r="C102" s="140">
        <v>8.4913740000000001E-2</v>
      </c>
      <c r="D102" s="140" t="str">
        <f t="shared" si="1"/>
        <v>ND2</v>
      </c>
      <c r="E102" s="140"/>
      <c r="F102" s="140">
        <f t="shared" si="2"/>
        <v>8.4913740000000001E-2</v>
      </c>
      <c r="G102" s="108"/>
    </row>
    <row r="103" spans="1:7" x14ac:dyDescent="0.25">
      <c r="A103" s="108" t="s">
        <v>596</v>
      </c>
      <c r="B103" s="127" t="s">
        <v>1718</v>
      </c>
      <c r="C103" s="140">
        <v>0.13016897999999999</v>
      </c>
      <c r="D103" s="140" t="str">
        <f t="shared" si="1"/>
        <v>ND2</v>
      </c>
      <c r="E103" s="140"/>
      <c r="F103" s="140">
        <f t="shared" si="2"/>
        <v>0.13016897999999999</v>
      </c>
      <c r="G103" s="108"/>
    </row>
    <row r="104" spans="1:7" x14ac:dyDescent="0.25">
      <c r="A104" s="108" t="s">
        <v>597</v>
      </c>
      <c r="B104" s="127" t="s">
        <v>1719</v>
      </c>
      <c r="C104" s="140">
        <v>0.12595033</v>
      </c>
      <c r="D104" s="140" t="str">
        <f t="shared" si="1"/>
        <v>ND2</v>
      </c>
      <c r="E104" s="140"/>
      <c r="F104" s="140">
        <f t="shared" si="2"/>
        <v>0.12595033</v>
      </c>
      <c r="G104" s="108"/>
    </row>
    <row r="105" spans="1:7" x14ac:dyDescent="0.25">
      <c r="A105" s="108" t="s">
        <v>598</v>
      </c>
      <c r="B105" s="127" t="s">
        <v>1720</v>
      </c>
      <c r="C105" s="140">
        <v>0.19903742999999999</v>
      </c>
      <c r="D105" s="140" t="str">
        <f t="shared" si="1"/>
        <v>ND2</v>
      </c>
      <c r="E105" s="140"/>
      <c r="F105" s="140">
        <f t="shared" si="2"/>
        <v>0.19903742999999999</v>
      </c>
      <c r="G105" s="108"/>
    </row>
    <row r="106" spans="1:7" x14ac:dyDescent="0.25">
      <c r="A106" s="108" t="s">
        <v>599</v>
      </c>
      <c r="B106" s="127" t="s">
        <v>1721</v>
      </c>
      <c r="C106" s="140">
        <v>3.2754430000000001E-2</v>
      </c>
      <c r="D106" s="140" t="str">
        <f t="shared" si="1"/>
        <v>ND2</v>
      </c>
      <c r="E106" s="140"/>
      <c r="F106" s="140">
        <f t="shared" si="2"/>
        <v>3.2754430000000001E-2</v>
      </c>
      <c r="G106" s="108"/>
    </row>
    <row r="107" spans="1:7" x14ac:dyDescent="0.25">
      <c r="A107" s="108" t="s">
        <v>600</v>
      </c>
      <c r="B107" s="127" t="s">
        <v>1722</v>
      </c>
      <c r="C107" s="140">
        <v>0.14506756000000001</v>
      </c>
      <c r="D107" s="140" t="str">
        <f t="shared" si="1"/>
        <v>ND2</v>
      </c>
      <c r="E107" s="140"/>
      <c r="F107" s="140">
        <f t="shared" si="2"/>
        <v>0.14506756000000001</v>
      </c>
      <c r="G107" s="108"/>
    </row>
    <row r="108" spans="1:7" x14ac:dyDescent="0.25">
      <c r="A108" s="108" t="s">
        <v>601</v>
      </c>
      <c r="B108" s="127" t="s">
        <v>1723</v>
      </c>
      <c r="C108" s="140">
        <v>7.8841460000000002E-2</v>
      </c>
      <c r="D108" s="140" t="str">
        <f t="shared" si="1"/>
        <v>ND2</v>
      </c>
      <c r="E108" s="140"/>
      <c r="F108" s="140">
        <f t="shared" si="2"/>
        <v>7.8841460000000002E-2</v>
      </c>
      <c r="G108" s="108"/>
    </row>
    <row r="109" spans="1:7" x14ac:dyDescent="0.25">
      <c r="A109" s="108" t="s">
        <v>602</v>
      </c>
      <c r="B109" s="127" t="s">
        <v>1724</v>
      </c>
      <c r="C109" s="140">
        <v>6.2202390000000003E-2</v>
      </c>
      <c r="D109" s="140" t="str">
        <f t="shared" si="1"/>
        <v>ND2</v>
      </c>
      <c r="E109" s="140"/>
      <c r="F109" s="140">
        <f t="shared" si="2"/>
        <v>6.2202390000000003E-2</v>
      </c>
      <c r="G109" s="108"/>
    </row>
    <row r="110" spans="1:7" x14ac:dyDescent="0.25">
      <c r="A110" s="108" t="s">
        <v>603</v>
      </c>
      <c r="B110" s="127" t="s">
        <v>1725</v>
      </c>
      <c r="C110" s="140">
        <v>2.1848800000000002E-2</v>
      </c>
      <c r="D110" s="140" t="str">
        <f t="shared" si="1"/>
        <v>ND2</v>
      </c>
      <c r="E110" s="140"/>
      <c r="F110" s="140">
        <f t="shared" si="2"/>
        <v>2.1848800000000002E-2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0.97030864999999999</v>
      </c>
      <c r="D150" s="140" t="str">
        <f>IF(C150="","","ND2")</f>
        <v>ND2</v>
      </c>
      <c r="E150" s="141"/>
      <c r="F150" s="140">
        <f>IF(C150="","",C150)</f>
        <v>0.97030864999999999</v>
      </c>
    </row>
    <row r="151" spans="1:7" x14ac:dyDescent="0.25">
      <c r="A151" s="108" t="s">
        <v>626</v>
      </c>
      <c r="B151" s="108" t="s">
        <v>1728</v>
      </c>
      <c r="C151" s="140">
        <v>2.9691349999999998E-2</v>
      </c>
      <c r="D151" s="140" t="str">
        <f>IF(C151="","","ND2")</f>
        <v>ND2</v>
      </c>
      <c r="E151" s="141"/>
      <c r="F151" s="140">
        <f>IF(C151="","",C151)</f>
        <v>2.9691349999999998E-2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0.36491035999999999</v>
      </c>
      <c r="D160" s="140" t="str">
        <f>IF(C160="","","ND2")</f>
        <v>ND2</v>
      </c>
      <c r="E160" s="141"/>
      <c r="F160" s="140">
        <f>IF(C160="","",C160)</f>
        <v>0.36491035999999999</v>
      </c>
    </row>
    <row r="161" spans="1:7" x14ac:dyDescent="0.25">
      <c r="A161" s="108" t="s">
        <v>638</v>
      </c>
      <c r="B161" s="108" t="s">
        <v>639</v>
      </c>
      <c r="C161" s="140">
        <v>0.63508964000000001</v>
      </c>
      <c r="D161" s="140" t="str">
        <f>IF(C161="","","ND2")</f>
        <v>ND2</v>
      </c>
      <c r="E161" s="141"/>
      <c r="F161" s="140">
        <f>IF(C161="","",C161)</f>
        <v>0.63508964000000001</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5.9078949999999998E-2</v>
      </c>
      <c r="D170" s="140" t="str">
        <f>IF(C170="","","ND2")</f>
        <v>ND2</v>
      </c>
      <c r="E170" s="141"/>
      <c r="F170" s="140">
        <f>IF(C170="","",C170)</f>
        <v>5.9078949999999998E-2</v>
      </c>
    </row>
    <row r="171" spans="1:7" x14ac:dyDescent="0.25">
      <c r="A171" s="108" t="s">
        <v>650</v>
      </c>
      <c r="B171" s="128" t="s">
        <v>1731</v>
      </c>
      <c r="C171" s="140">
        <v>6.5578360000000002E-2</v>
      </c>
      <c r="D171" s="140" t="str">
        <f>IF(C171="","","ND2")</f>
        <v>ND2</v>
      </c>
      <c r="E171" s="141"/>
      <c r="F171" s="140">
        <f>IF(C171="","",C171)</f>
        <v>6.5578360000000002E-2</v>
      </c>
    </row>
    <row r="172" spans="1:7" x14ac:dyDescent="0.25">
      <c r="A172" s="108" t="s">
        <v>652</v>
      </c>
      <c r="B172" s="128" t="s">
        <v>1732</v>
      </c>
      <c r="C172" s="140">
        <v>4.5199259999999998E-2</v>
      </c>
      <c r="D172" s="140" t="str">
        <f>IF(C172="","","ND2")</f>
        <v>ND2</v>
      </c>
      <c r="E172" s="140"/>
      <c r="F172" s="140">
        <f>IF(C172="","",C172)</f>
        <v>4.5199259999999998E-2</v>
      </c>
    </row>
    <row r="173" spans="1:7" x14ac:dyDescent="0.25">
      <c r="A173" s="108" t="s">
        <v>654</v>
      </c>
      <c r="B173" s="128" t="s">
        <v>1733</v>
      </c>
      <c r="C173" s="140">
        <v>0.25758472999999998</v>
      </c>
      <c r="D173" s="140" t="str">
        <f>IF(C173="","","ND2")</f>
        <v>ND2</v>
      </c>
      <c r="E173" s="140"/>
      <c r="F173" s="140">
        <f>IF(C173="","",C173)</f>
        <v>0.25758472999999998</v>
      </c>
    </row>
    <row r="174" spans="1:7" x14ac:dyDescent="0.25">
      <c r="A174" s="108" t="s">
        <v>656</v>
      </c>
      <c r="B174" s="128" t="s">
        <v>1734</v>
      </c>
      <c r="C174" s="140">
        <v>0.57255869999999998</v>
      </c>
      <c r="D174" s="140" t="str">
        <f>IF(C174="","","ND2")</f>
        <v>ND2</v>
      </c>
      <c r="E174" s="140"/>
      <c r="F174" s="140">
        <f>IF(C174="","",C174)</f>
        <v>0.57255869999999998</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2.9479999999999999E-5</v>
      </c>
      <c r="D180" s="140" t="str">
        <f>IF(C180="","","ND2")</f>
        <v>ND2</v>
      </c>
      <c r="E180" s="141"/>
      <c r="F180" s="140">
        <f>IF(C180="","",C180)</f>
        <v>2.9479999999999999E-5</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164.96465102528478</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1.6912572100000001</v>
      </c>
      <c r="D190" s="169">
        <v>111</v>
      </c>
      <c r="E190" s="133"/>
      <c r="F190" s="165">
        <f t="shared" ref="F190:F213" si="3">IF($C$214=0,"",IF(C190="[for completion]","",IF(C190="","",C190/$C$214)))</f>
        <v>7.1215893984692702E-4</v>
      </c>
      <c r="G190" s="165">
        <f t="shared" ref="G190:G213" si="4">IF($D$214=0,"",IF(D190="[for completion]","",IF(D190="","",D190/$D$214)))</f>
        <v>7.7104751319811062E-3</v>
      </c>
    </row>
    <row r="191" spans="1:7" x14ac:dyDescent="0.25">
      <c r="A191" s="108" t="s">
        <v>677</v>
      </c>
      <c r="B191" s="127" t="s">
        <v>1736</v>
      </c>
      <c r="C191" s="166">
        <v>14.07558379</v>
      </c>
      <c r="D191" s="169">
        <v>361</v>
      </c>
      <c r="E191" s="133"/>
      <c r="F191" s="165">
        <f t="shared" si="3"/>
        <v>5.9269830575403668E-3</v>
      </c>
      <c r="G191" s="165">
        <f t="shared" si="4"/>
        <v>2.5076410113920533E-2</v>
      </c>
    </row>
    <row r="192" spans="1:7" x14ac:dyDescent="0.25">
      <c r="A192" s="108" t="s">
        <v>678</v>
      </c>
      <c r="B192" s="127" t="s">
        <v>1737</v>
      </c>
      <c r="C192" s="166">
        <v>40.706768599999997</v>
      </c>
      <c r="D192" s="169">
        <v>630</v>
      </c>
      <c r="E192" s="133"/>
      <c r="F192" s="165">
        <f t="shared" si="3"/>
        <v>1.7140910914886905E-2</v>
      </c>
      <c r="G192" s="165">
        <f t="shared" si="4"/>
        <v>4.3762156154487357E-2</v>
      </c>
    </row>
    <row r="193" spans="1:7" x14ac:dyDescent="0.25">
      <c r="A193" s="108" t="s">
        <v>679</v>
      </c>
      <c r="B193" s="127" t="s">
        <v>1738</v>
      </c>
      <c r="C193" s="166">
        <v>103.68576105</v>
      </c>
      <c r="D193" s="169">
        <v>1164</v>
      </c>
      <c r="E193" s="133"/>
      <c r="F193" s="165">
        <f t="shared" si="3"/>
        <v>4.3660267184664238E-2</v>
      </c>
      <c r="G193" s="165">
        <f t="shared" si="4"/>
        <v>8.0855793275909971E-2</v>
      </c>
    </row>
    <row r="194" spans="1:7" x14ac:dyDescent="0.25">
      <c r="A194" s="108" t="s">
        <v>680</v>
      </c>
      <c r="B194" s="127" t="s">
        <v>1739</v>
      </c>
      <c r="C194" s="166">
        <v>526.66464343999996</v>
      </c>
      <c r="D194" s="169">
        <v>4141</v>
      </c>
      <c r="E194" s="133"/>
      <c r="F194" s="165">
        <f t="shared" si="3"/>
        <v>0.22176930387016072</v>
      </c>
      <c r="G194" s="165">
        <f t="shared" si="4"/>
        <v>0.28764934704084466</v>
      </c>
    </row>
    <row r="195" spans="1:7" x14ac:dyDescent="0.25">
      <c r="A195" s="108" t="s">
        <v>681</v>
      </c>
      <c r="B195" s="127" t="s">
        <v>1740</v>
      </c>
      <c r="C195" s="166">
        <v>740.77989466999998</v>
      </c>
      <c r="D195" s="169">
        <v>4263</v>
      </c>
      <c r="E195" s="133"/>
      <c r="F195" s="165">
        <f t="shared" si="3"/>
        <v>0.31192950506215755</v>
      </c>
      <c r="G195" s="165">
        <f t="shared" si="4"/>
        <v>0.29612392331203113</v>
      </c>
    </row>
    <row r="196" spans="1:7" x14ac:dyDescent="0.25">
      <c r="A196" s="108" t="s">
        <v>682</v>
      </c>
      <c r="B196" s="127" t="s">
        <v>1741</v>
      </c>
      <c r="C196" s="166">
        <v>551.47067143000004</v>
      </c>
      <c r="D196" s="169">
        <v>2502</v>
      </c>
      <c r="E196" s="133"/>
      <c r="F196" s="165">
        <f t="shared" si="3"/>
        <v>0.2322146899951793</v>
      </c>
      <c r="G196" s="165">
        <f t="shared" si="4"/>
        <v>0.17379827729924979</v>
      </c>
    </row>
    <row r="197" spans="1:7" x14ac:dyDescent="0.25">
      <c r="A197" s="108" t="s">
        <v>683</v>
      </c>
      <c r="B197" s="127" t="s">
        <v>1742</v>
      </c>
      <c r="C197" s="166">
        <v>177.85435903999999</v>
      </c>
      <c r="D197" s="169">
        <v>657</v>
      </c>
      <c r="E197" s="133"/>
      <c r="F197" s="165">
        <f t="shared" si="3"/>
        <v>7.4891371361001394E-2</v>
      </c>
      <c r="G197" s="165">
        <f t="shared" si="4"/>
        <v>4.5637677132536816E-2</v>
      </c>
    </row>
    <row r="198" spans="1:7" x14ac:dyDescent="0.25">
      <c r="A198" s="108" t="s">
        <v>684</v>
      </c>
      <c r="B198" s="127" t="s">
        <v>1743</v>
      </c>
      <c r="C198" s="166">
        <v>85.936195810000001</v>
      </c>
      <c r="D198" s="169">
        <v>266</v>
      </c>
      <c r="E198" s="133"/>
      <c r="F198" s="165">
        <f t="shared" si="3"/>
        <v>3.6186234560104273E-2</v>
      </c>
      <c r="G198" s="165">
        <f t="shared" si="4"/>
        <v>1.847735482078355E-2</v>
      </c>
    </row>
    <row r="199" spans="1:7" x14ac:dyDescent="0.25">
      <c r="A199" s="108" t="s">
        <v>685</v>
      </c>
      <c r="B199" s="127" t="s">
        <v>1744</v>
      </c>
      <c r="C199" s="166">
        <v>49.6489665</v>
      </c>
      <c r="D199" s="169">
        <v>133</v>
      </c>
      <c r="E199" s="127"/>
      <c r="F199" s="165">
        <f t="shared" si="3"/>
        <v>2.0906314626818707E-2</v>
      </c>
      <c r="G199" s="165">
        <f t="shared" si="4"/>
        <v>9.2386774103917751E-3</v>
      </c>
    </row>
    <row r="200" spans="1:7" x14ac:dyDescent="0.25">
      <c r="A200" s="108" t="s">
        <v>686</v>
      </c>
      <c r="B200" s="127" t="s">
        <v>1745</v>
      </c>
      <c r="C200" s="166">
        <v>32.063096940000001</v>
      </c>
      <c r="D200" s="169">
        <v>76</v>
      </c>
      <c r="E200" s="127"/>
      <c r="F200" s="165">
        <f t="shared" si="3"/>
        <v>1.3501211400600415E-2</v>
      </c>
      <c r="G200" s="165">
        <f t="shared" si="4"/>
        <v>5.279244234509586E-3</v>
      </c>
    </row>
    <row r="201" spans="1:7" x14ac:dyDescent="0.25">
      <c r="A201" s="108" t="s">
        <v>687</v>
      </c>
      <c r="B201" s="127" t="s">
        <v>1746</v>
      </c>
      <c r="C201" s="166">
        <v>16.198647179999998</v>
      </c>
      <c r="D201" s="169">
        <v>34</v>
      </c>
      <c r="E201" s="127"/>
      <c r="F201" s="165">
        <f t="shared" si="3"/>
        <v>6.820968055274817E-3</v>
      </c>
      <c r="G201" s="165">
        <f t="shared" si="4"/>
        <v>2.3617671575437622E-3</v>
      </c>
    </row>
    <row r="202" spans="1:7" x14ac:dyDescent="0.25">
      <c r="A202" s="108" t="s">
        <v>688</v>
      </c>
      <c r="B202" s="127" t="s">
        <v>1747</v>
      </c>
      <c r="C202" s="166">
        <v>14.34402643</v>
      </c>
      <c r="D202" s="169">
        <v>27</v>
      </c>
      <c r="E202" s="127"/>
      <c r="F202" s="165">
        <f t="shared" si="3"/>
        <v>6.0400195754524537E-3</v>
      </c>
      <c r="G202" s="165">
        <f t="shared" si="4"/>
        <v>1.8755209780494581E-3</v>
      </c>
    </row>
    <row r="203" spans="1:7" x14ac:dyDescent="0.25">
      <c r="A203" s="108" t="s">
        <v>689</v>
      </c>
      <c r="B203" s="127" t="s">
        <v>1748</v>
      </c>
      <c r="C203" s="166">
        <v>8.61873735</v>
      </c>
      <c r="D203" s="169">
        <v>15</v>
      </c>
      <c r="E203" s="127"/>
      <c r="F203" s="165">
        <f t="shared" si="3"/>
        <v>3.6292001108424623E-3</v>
      </c>
      <c r="G203" s="165">
        <f t="shared" si="4"/>
        <v>1.0419560989163657E-3</v>
      </c>
    </row>
    <row r="204" spans="1:7" x14ac:dyDescent="0.25">
      <c r="A204" s="108" t="s">
        <v>690</v>
      </c>
      <c r="B204" s="127" t="s">
        <v>1749</v>
      </c>
      <c r="C204" s="166">
        <v>3.0528715000000002</v>
      </c>
      <c r="D204" s="169">
        <v>5</v>
      </c>
      <c r="E204" s="127"/>
      <c r="F204" s="165">
        <f t="shared" si="3"/>
        <v>1.2855109903294356E-3</v>
      </c>
      <c r="G204" s="165">
        <f t="shared" si="4"/>
        <v>3.4731869963878858E-4</v>
      </c>
    </row>
    <row r="205" spans="1:7" x14ac:dyDescent="0.25">
      <c r="A205" s="108" t="s">
        <v>691</v>
      </c>
      <c r="B205" s="127" t="s">
        <v>1750</v>
      </c>
      <c r="C205" s="166">
        <v>3.3632906400000002</v>
      </c>
      <c r="D205" s="169">
        <v>5</v>
      </c>
      <c r="F205" s="165">
        <f t="shared" si="3"/>
        <v>1.4162230809230329E-3</v>
      </c>
      <c r="G205" s="165">
        <f t="shared" si="4"/>
        <v>3.4731869963878858E-4</v>
      </c>
    </row>
    <row r="206" spans="1:7" x14ac:dyDescent="0.25">
      <c r="A206" s="108" t="s">
        <v>692</v>
      </c>
      <c r="B206" s="127" t="s">
        <v>1751</v>
      </c>
      <c r="C206" s="166">
        <v>0.71619781000000005</v>
      </c>
      <c r="D206" s="169">
        <v>1</v>
      </c>
      <c r="E206" s="122"/>
      <c r="F206" s="165">
        <f t="shared" si="3"/>
        <v>3.0157841756682941E-4</v>
      </c>
      <c r="G206" s="165">
        <f t="shared" si="4"/>
        <v>6.9463739927757705E-5</v>
      </c>
    </row>
    <row r="207" spans="1:7" x14ac:dyDescent="0.25">
      <c r="A207" s="108" t="s">
        <v>693</v>
      </c>
      <c r="B207" s="127" t="s">
        <v>1752</v>
      </c>
      <c r="C207" s="166">
        <v>3.11699657</v>
      </c>
      <c r="D207" s="169">
        <v>4</v>
      </c>
      <c r="E207" s="122"/>
      <c r="F207" s="165">
        <f t="shared" si="3"/>
        <v>1.3125129398843525E-3</v>
      </c>
      <c r="G207" s="165">
        <f t="shared" si="4"/>
        <v>2.7785495971103082E-4</v>
      </c>
    </row>
    <row r="208" spans="1:7" x14ac:dyDescent="0.25">
      <c r="A208" s="108" t="s">
        <v>694</v>
      </c>
      <c r="B208" s="127" t="s">
        <v>1753</v>
      </c>
      <c r="C208" s="166">
        <v>0.84315019999999996</v>
      </c>
      <c r="D208" s="169">
        <v>1</v>
      </c>
      <c r="E208" s="122"/>
      <c r="F208" s="165">
        <f t="shared" si="3"/>
        <v>3.5503585676582242E-4</v>
      </c>
      <c r="G208" s="165">
        <f t="shared" si="4"/>
        <v>6.9463739927757705E-5</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2374.83111616</v>
      </c>
      <c r="D214" s="170">
        <f>SUM(D190:D213)</f>
        <v>14396</v>
      </c>
      <c r="E214" s="122"/>
      <c r="F214" s="171">
        <f>SUM(F190:F213)</f>
        <v>1</v>
      </c>
      <c r="G214" s="171">
        <f>SUM(G190:G213)</f>
        <v>0.99999999999999989</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0.72851940999999998</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123.9576418</v>
      </c>
      <c r="D219" s="169">
        <v>1548</v>
      </c>
      <c r="F219" s="165">
        <f t="shared" ref="F219:F226" si="5">IF($C$227=0,"",IF(C219="[for completion]","",C219/$C$227))</f>
        <v>5.2196402917456378E-2</v>
      </c>
      <c r="G219" s="165">
        <f t="shared" ref="G219:G226" si="6">IF($D$227=0,"",IF(D219="[for completion]","",D219/$D$227))</f>
        <v>0.10752986940816893</v>
      </c>
    </row>
    <row r="220" spans="1:7" x14ac:dyDescent="0.25">
      <c r="A220" s="108" t="s">
        <v>707</v>
      </c>
      <c r="B220" s="108" t="s">
        <v>1759</v>
      </c>
      <c r="C220" s="166">
        <v>173.02557035000001</v>
      </c>
      <c r="D220" s="169">
        <v>1270</v>
      </c>
      <c r="F220" s="165">
        <f t="shared" si="5"/>
        <v>7.2858052588503613E-2</v>
      </c>
      <c r="G220" s="165">
        <f t="shared" si="6"/>
        <v>8.8218949708252295E-2</v>
      </c>
    </row>
    <row r="221" spans="1:7" x14ac:dyDescent="0.25">
      <c r="A221" s="108" t="s">
        <v>709</v>
      </c>
      <c r="B221" s="108" t="s">
        <v>1760</v>
      </c>
      <c r="C221" s="166">
        <v>251.05350184</v>
      </c>
      <c r="D221" s="169">
        <v>1532</v>
      </c>
      <c r="F221" s="165">
        <f t="shared" si="5"/>
        <v>0.10571425485023235</v>
      </c>
      <c r="G221" s="165">
        <f t="shared" si="6"/>
        <v>0.10641844956932481</v>
      </c>
    </row>
    <row r="222" spans="1:7" x14ac:dyDescent="0.25">
      <c r="A222" s="108" t="s">
        <v>711</v>
      </c>
      <c r="B222" s="108" t="s">
        <v>1761</v>
      </c>
      <c r="C222" s="166">
        <v>377.82990989000001</v>
      </c>
      <c r="D222" s="169">
        <v>2058</v>
      </c>
      <c r="F222" s="165">
        <f t="shared" si="5"/>
        <v>0.15909759111668317</v>
      </c>
      <c r="G222" s="165">
        <f t="shared" si="6"/>
        <v>0.14295637677132536</v>
      </c>
    </row>
    <row r="223" spans="1:7" x14ac:dyDescent="0.25">
      <c r="A223" s="108" t="s">
        <v>713</v>
      </c>
      <c r="B223" s="108" t="s">
        <v>1762</v>
      </c>
      <c r="C223" s="166">
        <v>465.47486994000002</v>
      </c>
      <c r="D223" s="169">
        <v>2555</v>
      </c>
      <c r="F223" s="165">
        <f t="shared" si="5"/>
        <v>0.19600335652189571</v>
      </c>
      <c r="G223" s="165">
        <f t="shared" si="6"/>
        <v>0.17747985551542095</v>
      </c>
    </row>
    <row r="224" spans="1:7" x14ac:dyDescent="0.25">
      <c r="A224" s="108" t="s">
        <v>715</v>
      </c>
      <c r="B224" s="108" t="s">
        <v>1763</v>
      </c>
      <c r="C224" s="166">
        <v>503.38248716999999</v>
      </c>
      <c r="D224" s="169">
        <v>2853</v>
      </c>
      <c r="F224" s="165">
        <f t="shared" si="5"/>
        <v>0.21196559357195383</v>
      </c>
      <c r="G224" s="165">
        <f t="shared" si="6"/>
        <v>0.19818005001389274</v>
      </c>
    </row>
    <row r="225" spans="1:7" x14ac:dyDescent="0.25">
      <c r="A225" s="108" t="s">
        <v>717</v>
      </c>
      <c r="B225" s="108" t="s">
        <v>1764</v>
      </c>
      <c r="C225" s="166">
        <v>470.54101872000001</v>
      </c>
      <c r="D225" s="169">
        <v>2530</v>
      </c>
      <c r="F225" s="165">
        <f t="shared" si="5"/>
        <v>0.19813662349213473</v>
      </c>
      <c r="G225" s="165">
        <f t="shared" si="6"/>
        <v>0.17574326201722701</v>
      </c>
    </row>
    <row r="226" spans="1:7" x14ac:dyDescent="0.25">
      <c r="A226" s="108" t="s">
        <v>719</v>
      </c>
      <c r="B226" s="108" t="s">
        <v>1765</v>
      </c>
      <c r="C226" s="166">
        <v>9.5661164500000009</v>
      </c>
      <c r="D226" s="169">
        <v>50</v>
      </c>
      <c r="F226" s="165">
        <f t="shared" si="5"/>
        <v>4.0281249411402362E-3</v>
      </c>
      <c r="G226" s="165">
        <f t="shared" si="6"/>
        <v>3.4731869963878855E-3</v>
      </c>
    </row>
    <row r="227" spans="1:7" x14ac:dyDescent="0.25">
      <c r="A227" s="108" t="s">
        <v>721</v>
      </c>
      <c r="B227" s="136" t="s">
        <v>98</v>
      </c>
      <c r="C227" s="166">
        <f>SUM(C219:C226)</f>
        <v>2374.83111616</v>
      </c>
      <c r="D227" s="169">
        <f>SUM(D219:D226)</f>
        <v>14396</v>
      </c>
      <c r="F227" s="140">
        <f>SUM(F219:F226)</f>
        <v>1</v>
      </c>
      <c r="G227" s="140">
        <f>SUM(G219:G226)</f>
        <v>1</v>
      </c>
    </row>
    <row r="228" spans="1:7" outlineLevel="1" x14ac:dyDescent="0.25">
      <c r="A228" s="108" t="s">
        <v>722</v>
      </c>
      <c r="B228" s="123" t="s">
        <v>1766</v>
      </c>
      <c r="C228" s="166">
        <v>7.9721060799999997</v>
      </c>
      <c r="D228" s="169">
        <v>41</v>
      </c>
      <c r="F228" s="165">
        <f t="shared" ref="F228:F233" si="7">IF($C$227=0,"",IF(C228="[for completion]","",C228/$C$227))</f>
        <v>3.3569149510263084E-3</v>
      </c>
      <c r="G228" s="165">
        <f t="shared" ref="G228:G233" si="8">IF($D$227=0,"",IF(D228="[for completion]","",D228/$D$227))</f>
        <v>2.8480133370380662E-3</v>
      </c>
    </row>
    <row r="229" spans="1:7" outlineLevel="1" x14ac:dyDescent="0.25">
      <c r="A229" s="108" t="s">
        <v>724</v>
      </c>
      <c r="B229" s="123" t="s">
        <v>1767</v>
      </c>
      <c r="C229" s="166">
        <v>1.5940103699999999</v>
      </c>
      <c r="D229" s="169">
        <v>9</v>
      </c>
      <c r="F229" s="165">
        <f t="shared" si="7"/>
        <v>6.7120999011392702E-4</v>
      </c>
      <c r="G229" s="165">
        <f t="shared" si="8"/>
        <v>6.2517365934981934E-4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0.56935005000000005</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318.70658723999998</v>
      </c>
      <c r="D241" s="169">
        <v>2990</v>
      </c>
      <c r="F241" s="165">
        <f t="shared" ref="F241:F248" si="9">IF($C$249=0,"",IF(C241="[Mark as ND1 if not relevant]","",C241/$C$249))</f>
        <v>0.13420179021206982</v>
      </c>
      <c r="G241" s="165">
        <f t="shared" ref="G241:G248" si="10">IF($D$249=0,"",IF(D241="[Mark as ND1 if not relevant]","",D241/$D$249))</f>
        <v>0.20769658238399555</v>
      </c>
    </row>
    <row r="242" spans="1:7" x14ac:dyDescent="0.25">
      <c r="A242" s="108" t="s">
        <v>740</v>
      </c>
      <c r="B242" s="108" t="s">
        <v>1773</v>
      </c>
      <c r="C242" s="166">
        <v>351.07324367000001</v>
      </c>
      <c r="D242" s="169">
        <v>2183</v>
      </c>
      <c r="F242" s="165">
        <f t="shared" si="9"/>
        <v>0.14783082522418281</v>
      </c>
      <c r="G242" s="165">
        <f t="shared" si="10"/>
        <v>0.15163934426229508</v>
      </c>
    </row>
    <row r="243" spans="1:7" x14ac:dyDescent="0.25">
      <c r="A243" s="108" t="s">
        <v>741</v>
      </c>
      <c r="B243" s="108" t="s">
        <v>1774</v>
      </c>
      <c r="C243" s="166">
        <v>570.19923647999997</v>
      </c>
      <c r="D243" s="169">
        <v>3221</v>
      </c>
      <c r="F243" s="165">
        <f t="shared" si="9"/>
        <v>0.24010096238000603</v>
      </c>
      <c r="G243" s="165">
        <f t="shared" si="10"/>
        <v>0.22374270630730758</v>
      </c>
    </row>
    <row r="244" spans="1:7" x14ac:dyDescent="0.25">
      <c r="A244" s="108" t="s">
        <v>742</v>
      </c>
      <c r="B244" s="108" t="s">
        <v>1775</v>
      </c>
      <c r="C244" s="166">
        <v>714.36631418000002</v>
      </c>
      <c r="D244" s="169">
        <v>3809</v>
      </c>
      <c r="F244" s="165">
        <f t="shared" si="9"/>
        <v>0.30080720659206267</v>
      </c>
      <c r="G244" s="165">
        <f t="shared" si="10"/>
        <v>0.26458738538482912</v>
      </c>
    </row>
    <row r="245" spans="1:7" x14ac:dyDescent="0.25">
      <c r="A245" s="108" t="s">
        <v>743</v>
      </c>
      <c r="B245" s="108" t="s">
        <v>1776</v>
      </c>
      <c r="C245" s="166">
        <v>365.23624597000003</v>
      </c>
      <c r="D245" s="169">
        <v>1900</v>
      </c>
      <c r="F245" s="165">
        <f t="shared" si="9"/>
        <v>0.15379461869295838</v>
      </c>
      <c r="G245" s="165">
        <f t="shared" si="10"/>
        <v>0.13198110586273964</v>
      </c>
    </row>
    <row r="246" spans="1:7" x14ac:dyDescent="0.25">
      <c r="A246" s="108" t="s">
        <v>744</v>
      </c>
      <c r="B246" s="108" t="s">
        <v>1777</v>
      </c>
      <c r="C246" s="166">
        <v>53.94383775</v>
      </c>
      <c r="D246" s="169">
        <v>287</v>
      </c>
      <c r="F246" s="165">
        <f t="shared" si="9"/>
        <v>2.2714810069199724E-2</v>
      </c>
      <c r="G246" s="165">
        <f t="shared" si="10"/>
        <v>1.9936093359266462E-2</v>
      </c>
    </row>
    <row r="247" spans="1:7" x14ac:dyDescent="0.25">
      <c r="A247" s="108" t="s">
        <v>745</v>
      </c>
      <c r="B247" s="108" t="s">
        <v>1778</v>
      </c>
      <c r="C247" s="166">
        <v>1.30565087</v>
      </c>
      <c r="D247" s="169">
        <v>6</v>
      </c>
      <c r="F247" s="165">
        <f t="shared" si="9"/>
        <v>5.4978682952040031E-4</v>
      </c>
      <c r="G247" s="165">
        <f t="shared" si="10"/>
        <v>4.1678243956654628E-4</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2374.8311161600004</v>
      </c>
      <c r="D249" s="169">
        <f>SUM(D241:D248)</f>
        <v>14396</v>
      </c>
      <c r="F249" s="140">
        <f>SUM(F241:F248)</f>
        <v>1</v>
      </c>
      <c r="G249" s="140">
        <f>SUM(G241:G248)</f>
        <v>0.99999999999999989</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0.32010853</v>
      </c>
      <c r="E277" s="103"/>
      <c r="F277" s="103"/>
    </row>
    <row r="278" spans="1:7" x14ac:dyDescent="0.25">
      <c r="A278" s="108" t="s">
        <v>779</v>
      </c>
      <c r="B278" s="108" t="s">
        <v>780</v>
      </c>
      <c r="C278" s="140">
        <v>0.67989147000000005</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topLeftCell="A157" zoomScale="60" zoomScaleNormal="80" workbookViewId="0">
      <selection activeCell="C10" sqref="C10"/>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topLeftCell="A199" zoomScale="60" zoomScaleNormal="80" workbookViewId="0">
      <selection activeCell="C4" sqref="C4"/>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A25" zoomScale="60" zoomScaleNormal="80" workbookViewId="0">
      <selection activeCell="C6" sqref="C6:C18"/>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192" t="s">
        <v>1808</v>
      </c>
    </row>
    <row r="7" spans="1:13" x14ac:dyDescent="0.25">
      <c r="A7" s="1" t="s">
        <v>1289</v>
      </c>
      <c r="B7" s="39" t="s">
        <v>1290</v>
      </c>
      <c r="C7" s="192" t="s">
        <v>1809</v>
      </c>
    </row>
    <row r="8" spans="1:13" x14ac:dyDescent="0.25">
      <c r="A8" s="1" t="s">
        <v>1291</v>
      </c>
      <c r="B8" s="39" t="s">
        <v>1292</v>
      </c>
      <c r="C8" s="192" t="s">
        <v>1810</v>
      </c>
    </row>
    <row r="9" spans="1:13" x14ac:dyDescent="0.25">
      <c r="A9" s="1" t="s">
        <v>1293</v>
      </c>
      <c r="B9" s="39" t="s">
        <v>1294</v>
      </c>
      <c r="C9" s="192" t="s">
        <v>1784</v>
      </c>
    </row>
    <row r="10" spans="1:13" ht="44.25" customHeight="1" x14ac:dyDescent="0.25">
      <c r="A10" s="1" t="s">
        <v>1295</v>
      </c>
      <c r="B10" s="39" t="s">
        <v>1789</v>
      </c>
      <c r="C10" s="192" t="s">
        <v>1790</v>
      </c>
    </row>
    <row r="11" spans="1:13" ht="54.75" customHeight="1" x14ac:dyDescent="0.25">
      <c r="A11" s="1" t="s">
        <v>1296</v>
      </c>
      <c r="B11" s="39" t="s">
        <v>1791</v>
      </c>
      <c r="C11" s="192" t="s">
        <v>1811</v>
      </c>
    </row>
    <row r="12" spans="1:13" ht="45" x14ac:dyDescent="0.25">
      <c r="A12" s="1" t="s">
        <v>1297</v>
      </c>
      <c r="B12" s="39" t="s">
        <v>1298</v>
      </c>
      <c r="C12" s="192" t="s">
        <v>1787</v>
      </c>
    </row>
    <row r="13" spans="1:13" x14ac:dyDescent="0.25">
      <c r="A13" s="1" t="s">
        <v>1299</v>
      </c>
      <c r="B13" s="39" t="s">
        <v>1300</v>
      </c>
      <c r="C13" s="192" t="s">
        <v>1786</v>
      </c>
    </row>
    <row r="14" spans="1:13" ht="30" x14ac:dyDescent="0.25">
      <c r="A14" s="1" t="s">
        <v>1301</v>
      </c>
      <c r="B14" s="39" t="s">
        <v>1302</v>
      </c>
      <c r="C14" s="192" t="s">
        <v>1785</v>
      </c>
    </row>
    <row r="15" spans="1:13" x14ac:dyDescent="0.25">
      <c r="A15" s="1" t="s">
        <v>1303</v>
      </c>
      <c r="B15" s="39" t="s">
        <v>1304</v>
      </c>
      <c r="C15" s="192" t="s">
        <v>1788</v>
      </c>
    </row>
    <row r="16" spans="1:13" ht="30" x14ac:dyDescent="0.25">
      <c r="A16" s="1" t="s">
        <v>1305</v>
      </c>
      <c r="B16" s="43" t="s">
        <v>1306</v>
      </c>
      <c r="C16" s="192" t="s">
        <v>1783</v>
      </c>
    </row>
    <row r="17" spans="1:3" ht="30" customHeight="1" x14ac:dyDescent="0.25">
      <c r="A17" s="1" t="s">
        <v>1307</v>
      </c>
      <c r="B17" s="43" t="s">
        <v>1308</v>
      </c>
      <c r="C17" s="192" t="s">
        <v>1812</v>
      </c>
    </row>
    <row r="18" spans="1:3" x14ac:dyDescent="0.25">
      <c r="A18" s="1" t="s">
        <v>1309</v>
      </c>
      <c r="B18" s="43" t="s">
        <v>1310</v>
      </c>
      <c r="C18" s="192"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C97" sqref="C97"/>
    </sheetView>
  </sheetViews>
  <sheetFormatPr baseColWidth="10"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9" t="s">
        <v>1667</v>
      </c>
      <c r="E3" s="199"/>
      <c r="F3" s="199"/>
      <c r="G3" s="199"/>
      <c r="H3" s="199"/>
      <c r="I3" s="182"/>
      <c r="J3" s="183"/>
    </row>
    <row r="4" spans="2:10" ht="48.75" customHeight="1" x14ac:dyDescent="0.25">
      <c r="B4" s="181"/>
      <c r="C4" s="182"/>
      <c r="D4" s="199"/>
      <c r="E4" s="199"/>
      <c r="F4" s="199"/>
      <c r="G4" s="199"/>
      <c r="H4" s="199"/>
      <c r="I4" s="182"/>
      <c r="J4" s="183"/>
    </row>
    <row r="5" spans="2:10" x14ac:dyDescent="0.25">
      <c r="B5" s="181"/>
      <c r="C5" s="182"/>
      <c r="D5" s="182"/>
      <c r="E5" s="184"/>
      <c r="F5" s="185"/>
      <c r="G5" s="182"/>
      <c r="H5" s="182"/>
      <c r="I5" s="182"/>
      <c r="J5" s="183"/>
    </row>
    <row r="6" spans="2:10" x14ac:dyDescent="0.25">
      <c r="B6" s="181"/>
      <c r="C6" s="182"/>
      <c r="D6" s="198" t="s">
        <v>1792</v>
      </c>
      <c r="E6" s="198"/>
      <c r="F6" s="198"/>
      <c r="G6" s="198"/>
      <c r="H6" s="198"/>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view="pageBreakPreview" topLeftCell="A40" zoomScale="60" zoomScaleNormal="80" workbookViewId="0">
      <selection activeCell="A45" sqref="A45:XFD45"/>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0" t="s">
        <v>1616</v>
      </c>
      <c r="B1" s="200"/>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18.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68.101100000000002</v>
      </c>
      <c r="H75" s="23"/>
    </row>
    <row r="76" spans="1:14" x14ac:dyDescent="0.25">
      <c r="A76" s="25" t="s">
        <v>1583</v>
      </c>
      <c r="B76" s="25" t="s">
        <v>1611</v>
      </c>
      <c r="C76" s="148">
        <v>303.61419999999998</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3.3584700000000001E-3</v>
      </c>
      <c r="D82" s="108" t="str">
        <f t="shared" ref="D82:D87" si="0">IF(C82="","","ND2")</f>
        <v>ND2</v>
      </c>
      <c r="E82" s="108" t="str">
        <f t="shared" ref="E82:E87" si="1">IF(C82="","","ND2")</f>
        <v>ND2</v>
      </c>
      <c r="F82" s="108" t="str">
        <f t="shared" ref="F82:F87" si="2">IF(C82="","","ND2")</f>
        <v>ND2</v>
      </c>
      <c r="G82" s="168">
        <f t="shared" ref="G82:G87" si="3">IF(C82="","",C82)</f>
        <v>3.3584700000000001E-3</v>
      </c>
      <c r="H82" s="23"/>
    </row>
    <row r="83" spans="1:8" x14ac:dyDescent="0.25">
      <c r="A83" s="25" t="s">
        <v>1590</v>
      </c>
      <c r="B83" s="25" t="s">
        <v>1801</v>
      </c>
      <c r="C83" s="190">
        <v>5.7273000000000003E-4</v>
      </c>
      <c r="D83" s="25" t="str">
        <f t="shared" si="0"/>
        <v>ND2</v>
      </c>
      <c r="E83" s="25" t="str">
        <f t="shared" si="1"/>
        <v>ND2</v>
      </c>
      <c r="F83" s="25" t="str">
        <f t="shared" si="2"/>
        <v>ND2</v>
      </c>
      <c r="G83" s="190">
        <f t="shared" si="3"/>
        <v>5.7273000000000003E-4</v>
      </c>
      <c r="H83" s="23"/>
    </row>
    <row r="84" spans="1:8" x14ac:dyDescent="0.25">
      <c r="A84" s="25" t="s">
        <v>1591</v>
      </c>
      <c r="B84" s="25" t="s">
        <v>1802</v>
      </c>
      <c r="C84" s="190">
        <v>7.3410000000000004E-5</v>
      </c>
      <c r="D84" s="25" t="str">
        <f t="shared" si="0"/>
        <v>ND2</v>
      </c>
      <c r="E84" s="25" t="str">
        <f t="shared" si="1"/>
        <v>ND2</v>
      </c>
      <c r="F84" s="25" t="str">
        <f t="shared" si="2"/>
        <v>ND2</v>
      </c>
      <c r="G84" s="190">
        <f t="shared" si="3"/>
        <v>7.3410000000000004E-5</v>
      </c>
      <c r="H84" s="23"/>
    </row>
    <row r="85" spans="1:8" x14ac:dyDescent="0.25">
      <c r="A85" s="25" t="s">
        <v>1592</v>
      </c>
      <c r="B85" s="25" t="s">
        <v>1803</v>
      </c>
      <c r="C85" s="190">
        <v>2.936E-5</v>
      </c>
      <c r="D85" s="25" t="str">
        <f t="shared" si="0"/>
        <v>ND2</v>
      </c>
      <c r="E85" s="25" t="str">
        <f t="shared" si="1"/>
        <v>ND2</v>
      </c>
      <c r="F85" s="25" t="str">
        <f t="shared" si="2"/>
        <v>ND2</v>
      </c>
      <c r="G85" s="190">
        <f t="shared" si="3"/>
        <v>2.936E-5</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0.99596602999999995</v>
      </c>
      <c r="D87" s="25" t="str">
        <f t="shared" si="0"/>
        <v>ND2</v>
      </c>
      <c r="E87" s="25" t="str">
        <f t="shared" si="1"/>
        <v>ND2</v>
      </c>
      <c r="F87" s="25" t="str">
        <f t="shared" si="2"/>
        <v>ND2</v>
      </c>
      <c r="G87" s="190">
        <f t="shared" si="3"/>
        <v>0.99596602999999995</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781019-C173-4C89-87A7-8005F85BA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1C751-5422-4119-B021-758434F19A7A}">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cd14063a-d18e-4dcb-8e91-b87e83e81a5c"/>
    <ds:schemaRef ds:uri="a9eb1017-d938-41b5-a0ea-c598d0a65ca1"/>
    <ds:schemaRef ds:uri="http://www.w3.org/XML/1998/namespace"/>
    <ds:schemaRef ds:uri="http://purl.org/dc/dcmitype/"/>
  </ds:schemaRefs>
</ds:datastoreItem>
</file>

<file path=customXml/itemProps3.xml><?xml version="1.0" encoding="utf-8"?>
<ds:datastoreItem xmlns:ds="http://schemas.openxmlformats.org/officeDocument/2006/customXml" ds:itemID="{8E87C4FC-867C-4435-BDA8-153E164753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2021-01-14T10:01:20Z</dcterms:created>
  <dcterms:modified xsi:type="dcterms:W3CDTF">2025-10-22T13:39:37Z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y fmtid="{D5CDD505-2E9C-101B-9397-08002B2CF9AE}" pid="4" name="MSIP_Label_b0e4137d-3c3f-4cec-9f07-da88235b25cd_Enabled">
    <vt:lpwstr>true</vt:lpwstr>
  </property>
  <property fmtid="{D5CDD505-2E9C-101B-9397-08002B2CF9AE}" pid="5" name="MSIP_Label_b0e4137d-3c3f-4cec-9f07-da88235b25cd_SetDate">
    <vt:lpwstr>2025-10-22T13:39:37Z</vt:lpwstr>
  </property>
  <property fmtid="{D5CDD505-2E9C-101B-9397-08002B2CF9AE}" pid="6" name="MSIP_Label_b0e4137d-3c3f-4cec-9f07-da88235b25cd_Method">
    <vt:lpwstr>Standard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4d9ca2c2-a020-4539-afbe-7a07a057703d</vt:lpwstr>
  </property>
  <property fmtid="{D5CDD505-2E9C-101B-9397-08002B2CF9AE}" pid="10" name="MSIP_Label_b0e4137d-3c3f-4cec-9f07-da88235b25cd_ContentBits">
    <vt:lpwstr>0</vt:lpwstr>
  </property>
</Properties>
</file>