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firstSheet="4" activeTab="8"/>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F24" i="9"/>
  <c r="F20" i="9"/>
  <c r="F16" i="9"/>
  <c r="C15" i="9"/>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193" i="8"/>
  <c r="F184" i="8"/>
  <c r="F180" i="8"/>
  <c r="C179" i="8"/>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D81" i="8"/>
  <c r="F80" i="8"/>
  <c r="D80" i="8"/>
  <c r="D79" i="8"/>
  <c r="F78" i="8"/>
  <c r="D78" i="8"/>
  <c r="D77" i="8"/>
  <c r="G82" i="8" s="1"/>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208" i="8" l="1"/>
  <c r="F210" i="8"/>
  <c r="F214" i="8"/>
  <c r="F212" i="8"/>
  <c r="G105" i="8"/>
  <c r="G103" i="8"/>
  <c r="G101" i="8"/>
  <c r="G98" i="8"/>
  <c r="G96" i="8"/>
  <c r="G94" i="8"/>
  <c r="G104" i="8"/>
  <c r="G102" i="8"/>
  <c r="G99" i="8"/>
  <c r="G97" i="8"/>
  <c r="G95" i="8"/>
  <c r="G93" i="8"/>
  <c r="G100" i="8" s="1"/>
  <c r="G79" i="8"/>
  <c r="G81" i="8"/>
  <c r="F130" i="8"/>
  <c r="F131" i="8"/>
  <c r="F132" i="8"/>
  <c r="F133" i="8"/>
  <c r="F134" i="8"/>
  <c r="F135" i="8"/>
  <c r="F157" i="8"/>
  <c r="F159" i="8"/>
  <c r="F161" i="8"/>
  <c r="F59" i="8"/>
  <c r="F61" i="8"/>
  <c r="G78" i="8"/>
  <c r="F79" i="8"/>
  <c r="G80" i="8"/>
  <c r="F102" i="8"/>
  <c r="G136" i="8"/>
  <c r="G135" i="8"/>
  <c r="G130" i="8"/>
  <c r="G131" i="8"/>
  <c r="G132" i="8"/>
  <c r="G133" i="8"/>
  <c r="G134" i="8"/>
  <c r="F156" i="8"/>
  <c r="F158" i="8"/>
  <c r="F160" i="8"/>
  <c r="F187" i="8"/>
  <c r="F185" i="8"/>
  <c r="F183" i="8"/>
  <c r="F181" i="8"/>
  <c r="F178" i="8"/>
  <c r="F175" i="8"/>
  <c r="F179" i="8" s="1"/>
  <c r="F182" i="8"/>
  <c r="F186" i="8"/>
  <c r="F25" i="9"/>
  <c r="F23" i="9"/>
  <c r="F21" i="9"/>
  <c r="F19" i="9"/>
  <c r="F17" i="9"/>
  <c r="F14" i="9"/>
  <c r="F12" i="9"/>
  <c r="F15" i="9" s="1"/>
  <c r="F18" i="9"/>
  <c r="F22" i="9"/>
  <c r="F26" i="9"/>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G156" i="8"/>
  <c r="G157" i="8"/>
  <c r="G158" i="8"/>
  <c r="G159" i="8"/>
  <c r="G160" i="8"/>
  <c r="G161" i="8"/>
  <c r="F209" i="8"/>
  <c r="F211" i="8"/>
  <c r="F213" i="8"/>
  <c r="G228" i="9"/>
  <c r="G229" i="9"/>
  <c r="G230" i="9"/>
  <c r="G231" i="9"/>
  <c r="G232" i="9"/>
  <c r="G250" i="9"/>
  <c r="G251" i="9"/>
  <c r="G252" i="9"/>
  <c r="G253" i="9"/>
  <c r="G254" i="9"/>
  <c r="G329" i="9"/>
  <c r="G330" i="9"/>
  <c r="G331" i="9"/>
  <c r="G332" i="9"/>
  <c r="G333" i="9"/>
  <c r="G351" i="9"/>
  <c r="G352" i="9"/>
  <c r="G353" i="9"/>
  <c r="G354" i="9"/>
  <c r="G355" i="9"/>
  <c r="F149" i="10"/>
  <c r="F152" i="10" s="1"/>
  <c r="F151" i="10"/>
  <c r="F154" i="10"/>
  <c r="F156" i="10"/>
  <c r="G158" i="11"/>
  <c r="G159" i="11"/>
  <c r="G160" i="11"/>
  <c r="G161" i="11"/>
  <c r="G162" i="11"/>
  <c r="G180" i="11"/>
  <c r="G181" i="11"/>
  <c r="G182" i="11"/>
  <c r="G183" i="11"/>
  <c r="G184" i="11"/>
</calcChain>
</file>

<file path=xl/sharedStrings.xml><?xml version="1.0" encoding="utf-8"?>
<sst xmlns="http://schemas.openxmlformats.org/spreadsheetml/2006/main" count="2473" uniqueCount="1816">
  <si>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</si>
  <si>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</si>
  <si>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</si>
  <si>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</si>
  <si>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</si>
  <si>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</si>
  <si>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</si>
  <si>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</si>
  <si>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</si>
  <si>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</si>
  <si>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</si>
  <si>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</si>
  <si>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</si>
  <si>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</si>
  <si>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</si>
  <si>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</si>
  <si>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</si>
  <si>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</si>
  <si>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</si>
  <si>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</si>
  <si>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</si>
  <si>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</si>
  <si>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</si>
  <si>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</si>
  <si>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</si>
  <si>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</si>
  <si>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</si>
  <si>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</si>
  <si>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</si>
  <si>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</si>
  <si>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</si>
  <si>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</si>
  <si>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</si>
  <si>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</si>
  <si>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</si>
  <si>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</si>
  <si>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</si>
  <si>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</si>
  <si>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</si>
  <si>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</si>
  <si>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</si>
  <si>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</si>
  <si>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</si>
  <si>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</si>
  <si>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</si>
  <si>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</si>
  <si>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</si>
  <si>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</si>
  <si>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</si>
  <si>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</si>
  <si>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</si>
  <si>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</si>
  <si>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</si>
  <si>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</si>
  <si>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</si>
  <si>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</si>
  <si>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</si>
  <si>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</si>
  <si>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</si>
  <si>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</si>
  <si>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</si>
  <si>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</si>
  <si>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</si>
  <si>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</si>
  <si>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</si>
  <si>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</si>
  <si>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</si>
  <si>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</si>
  <si>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</si>
  <si>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</si>
  <si>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</si>
  <si>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</si>
  <si>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</si>
  <si>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</si>
  <si>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</si>
  <si>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</si>
  <si>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</si>
  <si>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</si>
  <si>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</si>
  <si>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</si>
  <si>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</si>
  <si>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</si>
  <si>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</si>
  <si>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</si>
  <si>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</si>
  <si>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</si>
  <si>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</si>
  <si>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</si>
  <si>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</si>
  <si>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</si>
  <si>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</si>
  <si>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</si>
  <si>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</si>
  <si>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</si>
  <si>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</si>
  <si>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</si>
  <si>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</si>
  <si>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</si>
  <si>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</si>
  <si>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</si>
  <si>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</si>
  <si>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</si>
  <si>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</si>
  <si>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</si>
  <si>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</si>
  <si>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</si>
  <si>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</si>
  <si>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</si>
  <si>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</si>
  <si>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</si>
  <si>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</si>
  <si>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</si>
  <si>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</si>
  <si>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</si>
  <si>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</si>
  <si>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</si>
  <si>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</si>
  <si>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</si>
  <si>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</si>
  <si>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</si>
  <si>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</si>
  <si>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</si>
  <si>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</si>
  <si>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</si>
  <si>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</si>
  <si>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</si>
  <si>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</si>
  <si>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</si>
  <si>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</si>
  <si>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</si>
  <si>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</si>
  <si>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</si>
  <si>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</si>
  <si>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</si>
  <si>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</si>
  <si>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</si>
  <si>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</si>
  <si>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</si>
  <si>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</si>
  <si>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</si>
  <si>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</si>
  <si>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</si>
  <si>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</si>
  <si>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</si>
  <si>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</si>
  <si>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</si>
  <si>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</si>
  <si>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</si>
  <si>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</si>
  <si>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</si>
  <si>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</si>
  <si>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</si>
  <si>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</si>
  <si>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</si>
  <si>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</si>
  <si>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</si>
  <si>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</si>
  <si>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</si>
  <si>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</si>
  <si>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</si>
  <si>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</si>
  <si>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</si>
  <si>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</si>
  <si>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</si>
  <si>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</si>
  <si>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</si>
  <si>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</si>
  <si>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</si>
  <si>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</si>
  <si>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</si>
  <si>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</si>
  <si>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</si>
  <si>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</si>
  <si>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</si>
  <si>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</si>
  <si>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</si>
  <si>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</si>
  <si>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</si>
  <si>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</si>
  <si>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</si>
  <si>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</si>
  <si>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</si>
  <si>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</si>
  <si>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</si>
  <si>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</si>
  <si>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</si>
  <si>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</si>
  <si>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</si>
  <si>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</si>
  <si>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</si>
  <si>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</si>
  <si>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</si>
  <si>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</si>
  <si>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</si>
  <si>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</si>
  <si>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</si>
  <si>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</si>
  <si>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</si>
  <si>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</si>
  <si>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</si>
  <si>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</si>
  <si>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</si>
  <si>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</si>
  <si>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</si>
  <si>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</si>
  <si>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</si>
  <si>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</si>
  <si>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</si>
  <si>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</si>
  <si>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</si>
  <si>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</si>
  <si>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</si>
  <si>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</si>
  <si>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</si>
  <si>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</si>
  <si>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</si>
  <si>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</si>
  <si>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</si>
  <si>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</si>
  <si>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</si>
  <si>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</si>
  <si>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</si>
  <si>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</si>
  <si>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</si>
  <si>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</si>
  <si>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</si>
  <si>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</si>
  <si>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</si>
  <si>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</si>
  <si>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</si>
  <si>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</si>
  <si>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</si>
  <si>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</si>
  <si>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</si>
  <si>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</si>
  <si>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</si>
  <si>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</si>
  <si>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</si>
  <si>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</si>
  <si>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</si>
  <si>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</si>
  <si>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</si>
  <si>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</si>
  <si>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</si>
  <si>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</si>
  <si>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</si>
  <si>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</si>
  <si>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</si>
  <si>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</si>
  <si>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</si>
  <si>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</si>
  <si>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</si>
  <si>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</si>
  <si>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</si>
  <si>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</si>
  <si>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</si>
  <si>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</si>
  <si>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</si>
  <si>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</si>
  <si>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</si>
  <si>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</si>
  <si>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</si>
  <si>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</si>
  <si>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</si>
  <si>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</si>
  <si>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</si>
  <si>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</si>
  <si>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</si>
  <si>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</si>
  <si>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</si>
  <si>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</si>
  <si>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</si>
  <si>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</si>
  <si>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</si>
  <si>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</si>
  <si>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</si>
  <si>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</si>
  <si>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</si>
  <si>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</si>
  <si>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</si>
  <si>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</si>
  <si>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</si>
  <si>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</si>
  <si>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</si>
  <si>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</si>
  <si>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</si>
  <si>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</si>
  <si>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</si>
  <si>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</si>
  <si>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</si>
  <si>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</si>
  <si>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</si>
  <si>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</si>
  <si>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</si>
  <si>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</si>
  <si>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</si>
  <si>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</si>
  <si>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</si>
  <si>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</si>
  <si>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</si>
  <si>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</si>
  <si>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</si>
  <si>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</si>
  <si>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</si>
  <si>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</si>
  <si>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</si>
  <si>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</si>
  <si>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</si>
  <si>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</si>
  <si>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</si>
  <si>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</si>
  <si>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</si>
  <si>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</si>
  <si>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</si>
  <si>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</si>
  <si>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</si>
  <si>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</si>
  <si>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</si>
  <si>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</si>
  <si>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</si>
  <si>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</si>
  <si>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</si>
  <si>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</si>
  <si>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</si>
  <si>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</si>
  <si>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</si>
  <si>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</si>
  <si>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</si>
  <si>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</si>
  <si>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</si>
  <si>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</si>
  <si>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</si>
  <si>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</si>
  <si>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</si>
  <si>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</si>
  <si>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</si>
  <si>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</si>
  <si>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</si>
  <si>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</si>
  <si>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</si>
  <si>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</si>
  <si>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</si>
  <si>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</si>
  <si>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</si>
  <si>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</si>
  <si>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</si>
  <si>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</si>
  <si>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</si>
  <si>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</si>
  <si>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</si>
  <si>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</si>
  <si>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</si>
  <si>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</si>
  <si>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</si>
  <si>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</si>
  <si>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</si>
  <si>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</si>
  <si>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</si>
  <si>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</si>
  <si>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</si>
  <si>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</si>
  <si>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</si>
  <si>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</si>
  <si>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</si>
  <si>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</si>
  <si>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</si>
  <si>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</si>
  <si>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</si>
  <si>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</si>
  <si>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</si>
  <si>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</si>
  <si>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</si>
  <si>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</si>
  <si>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</si>
  <si>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</si>
  <si>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</si>
  <si>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</si>
  <si>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</si>
  <si>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</si>
  <si>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</si>
  <si>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</si>
  <si>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</si>
  <si>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</si>
  <si>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</si>
  <si>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</si>
  <si>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</si>
  <si>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</si>
  <si>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</si>
  <si>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</si>
  <si>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</si>
  <si>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</si>
  <si>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</si>
  <si>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</si>
  <si>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</si>
  <si>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</si>
  <si>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</si>
  <si>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</si>
  <si>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</si>
  <si>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</si>
  <si>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</si>
  <si>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</si>
  <si>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</si>
  <si>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</si>
  <si>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</si>
  <si>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</si>
  <si>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</si>
  <si>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</si>
  <si>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</si>
  <si>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</si>
  <si>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</si>
  <si>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</si>
  <si>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</si>
  <si>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</si>
  <si>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</si>
  <si>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</si>
  <si>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</si>
  <si>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</si>
  <si>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</si>
  <si>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</si>
  <si>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</si>
  <si>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</si>
  <si>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</si>
  <si>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</si>
  <si>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</si>
  <si>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</si>
  <si>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</si>
  <si>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</si>
  <si>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</si>
  <si>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</si>
  <si>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</si>
  <si>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</si>
  <si>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</si>
  <si>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</si>
  <si>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</si>
  <si>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</si>
  <si>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</si>
  <si>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</si>
  <si>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</si>
  <si>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</si>
  <si>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</si>
  <si>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</si>
  <si>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</si>
  <si>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</si>
  <si>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</si>
  <si>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</si>
  <si>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</si>
  <si>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</si>
  <si>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</si>
  <si>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</si>
  <si>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</si>
  <si>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</si>
  <si>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</si>
  <si>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</si>
  <si>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</si>
  <si>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</si>
  <si>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</si>
  <si>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</si>
  <si>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</si>
  <si>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</si>
  <si>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</si>
  <si>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</si>
  <si>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</si>
  <si>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</si>
  <si>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</si>
  <si>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</si>
  <si>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</si>
  <si>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</si>
  <si>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</si>
  <si>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</si>
  <si>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</si>
  <si>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</si>
  <si>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</si>
  <si>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</si>
  <si>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</si>
  <si>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</si>
  <si>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</si>
  <si>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</si>
  <si>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</si>
  <si>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</si>
  <si>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</si>
  <si>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</si>
  <si>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</si>
  <si>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</si>
  <si>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</si>
  <si>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</si>
  <si>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</si>
  <si>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</si>
  <si>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</si>
  <si>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</si>
  <si>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</si>
  <si>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</si>
  <si>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</si>
  <si>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</si>
  <si>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</si>
  <si>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</si>
  <si>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</si>
  <si>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</si>
  <si>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</si>
  <si>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</si>
  <si>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</si>
  <si>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</si>
  <si>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</si>
  <si>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</si>
  <si>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</si>
  <si>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</si>
  <si>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</si>
  <si>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</si>
  <si>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</si>
  <si>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</si>
  <si>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</si>
  <si>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</si>
  <si>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</si>
  <si>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</si>
  <si>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</si>
  <si>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</si>
  <si>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</si>
  <si>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</si>
  <si>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</si>
  <si>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</si>
  <si>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</si>
  <si>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</si>
  <si>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</si>
  <si>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</si>
  <si>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</si>
  <si>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</si>
  <si>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</si>
  <si>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</si>
  <si>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</si>
  <si>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</si>
  <si>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</si>
  <si>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</si>
  <si>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</si>
  <si>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</si>
  <si>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</si>
  <si>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</si>
  <si>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</si>
  <si>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</si>
  <si>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</si>
  <si>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</si>
  <si>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</si>
  <si>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</si>
  <si>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</si>
  <si>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</si>
  <si>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</si>
  <si>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</si>
  <si>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</si>
  <si>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</si>
  <si>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</si>
  <si>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</si>
  <si>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</si>
  <si>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</si>
  <si>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</si>
  <si>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</si>
  <si>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</si>
  <si>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</si>
  <si>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</si>
  <si>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</si>
  <si>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</si>
  <si>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</si>
  <si>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</si>
  <si>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</si>
  <si>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</si>
  <si>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</si>
  <si>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</si>
  <si>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</si>
  <si>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</si>
  <si>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</si>
  <si>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</si>
  <si>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</si>
  <si>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</si>
  <si>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</si>
  <si>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</si>
  <si>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</si>
  <si>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</si>
  <si>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</si>
  <si>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</si>
  <si>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</si>
  <si>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</si>
  <si>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</si>
  <si>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</si>
  <si>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</si>
  <si>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</si>
  <si>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</si>
  <si>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</si>
  <si>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</si>
  <si>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</si>
  <si>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</si>
  <si>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</si>
  <si>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</si>
  <si>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</si>
  <si>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</si>
  <si>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</si>
  <si>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</si>
  <si>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</si>
  <si>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</si>
  <si>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</si>
  <si>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</si>
  <si>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</si>
  <si>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</si>
  <si>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</si>
  <si>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</si>
  <si>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</si>
  <si>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</si>
  <si>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</si>
  <si>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</si>
  <si>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</si>
  <si>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</si>
  <si>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</si>
  <si>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</si>
  <si>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</si>
  <si>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</si>
  <si>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</si>
  <si>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</si>
  <si>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</si>
  <si>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</si>
  <si>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</si>
  <si>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</si>
  <si>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</si>
  <si>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</si>
  <si>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</si>
  <si>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</si>
  <si>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</si>
  <si>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</si>
  <si>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</si>
  <si>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</si>
  <si>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</si>
  <si>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</si>
  <si>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</si>
  <si>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</si>
  <si>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</si>
  <si>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</si>
  <si>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</si>
  <si>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</si>
  <si>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</si>
  <si>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</si>
  <si>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</si>
  <si>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</si>
  <si>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</si>
  <si>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</si>
  <si>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</si>
  <si>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</si>
  <si>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</si>
  <si>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</si>
  <si>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</si>
  <si>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</si>
  <si>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</si>
  <si>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</si>
  <si>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</si>
  <si>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</si>
  <si>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</si>
  <si>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</si>
  <si>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</si>
  <si>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</si>
  <si>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</si>
  <si>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</si>
  <si>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</si>
  <si>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</si>
  <si>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</si>
  <si>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</si>
  <si>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</si>
  <si>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</si>
  <si>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</si>
  <si>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</si>
  <si>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</si>
  <si>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</si>
  <si>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</si>
  <si>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</si>
  <si>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</si>
  <si>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</si>
  <si>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</si>
  <si>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</si>
  <si>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</si>
  <si>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</si>
  <si>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</si>
  <si>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</si>
  <si>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</si>
  <si>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</si>
  <si>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</si>
  <si>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</si>
  <si>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</si>
  <si>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</si>
  <si>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</si>
  <si>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</si>
  <si>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</si>
  <si>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</si>
  <si>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</si>
  <si>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</si>
  <si>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</si>
  <si>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</si>
  <si>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</si>
  <si>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</si>
  <si>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</si>
  <si>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</si>
  <si>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</si>
  <si>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</si>
  <si>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</si>
  <si>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</si>
  <si>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</si>
  <si>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</si>
  <si>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</si>
  <si>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</si>
  <si>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</si>
  <si>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</si>
  <si>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</si>
  <si>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</si>
  <si>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</si>
  <si>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</si>
  <si>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</si>
  <si>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</si>
  <si>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</si>
  <si>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</si>
  <si>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</si>
  <si>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</si>
  <si>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</si>
  <si>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</si>
  <si>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</si>
  <si>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</si>
  <si>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</si>
  <si>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</si>
  <si>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</si>
  <si>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</si>
  <si>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</si>
  <si>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</si>
  <si>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</si>
  <si>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</si>
  <si>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</si>
  <si>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</si>
  <si>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</si>
  <si>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</si>
  <si>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</si>
  <si>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</si>
  <si>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</si>
  <si>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</si>
  <si>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</si>
  <si>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</si>
  <si>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</si>
  <si>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</si>
  <si>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</si>
  <si>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</si>
  <si>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</si>
  <si>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</si>
  <si>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</si>
  <si>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</si>
  <si>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</si>
  <si>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</si>
  <si>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</si>
  <si>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</si>
  <si>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</si>
  <si>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</si>
  <si>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</si>
  <si>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</si>
  <si>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</si>
  <si>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</si>
  <si>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</si>
  <si>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</si>
  <si>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</si>
  <si>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</si>
  <si>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</si>
  <si>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</si>
  <si>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</si>
  <si>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</si>
  <si>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</si>
  <si>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</si>
  <si>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</si>
  <si>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</si>
  <si>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</si>
  <si>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</si>
  <si>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</si>
  <si>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</si>
  <si>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</si>
  <si>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</si>
  <si>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</si>
  <si>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</si>
  <si>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</si>
  <si>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</si>
  <si>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</si>
  <si>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</si>
  <si>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</si>
  <si>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</si>
  <si>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</si>
  <si>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</si>
  <si>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</si>
  <si>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</si>
  <si>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</si>
  <si>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</si>
  <si>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</si>
  <si>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</si>
  <si>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</si>
  <si>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</si>
  <si>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</si>
  <si>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</si>
  <si>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</si>
  <si>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</si>
  <si>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</si>
  <si>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</si>
  <si>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</si>
  <si>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</si>
  <si>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</si>
  <si>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</si>
  <si>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</si>
  <si>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</si>
  <si>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</si>
  <si>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</si>
  <si>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</si>
  <si>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</si>
  <si>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</si>
  <si>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</si>
  <si>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</si>
  <si>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</si>
  <si>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</si>
  <si>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</si>
  <si>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</si>
  <si>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</si>
  <si>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</si>
  <si>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</si>
  <si>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</si>
  <si>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</si>
  <si>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</si>
  <si>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</si>
  <si>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</si>
  <si>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</si>
  <si>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</si>
  <si>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</si>
  <si>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</si>
  <si>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</si>
  <si>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</si>
  <si>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</si>
  <si>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</si>
  <si>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</si>
  <si>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</si>
  <si>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</si>
  <si>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</si>
  <si>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</si>
  <si>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</si>
  <si>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</si>
  <si>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</si>
  <si>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</si>
  <si>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</si>
  <si>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</si>
  <si>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</si>
  <si>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</si>
  <si>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</si>
  <si>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</si>
  <si>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</si>
  <si>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</si>
  <si>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</si>
  <si>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</si>
  <si>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</si>
  <si>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</si>
  <si>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</si>
  <si>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</si>
  <si>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</si>
  <si>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</si>
  <si>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</si>
  <si>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</si>
  <si>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</si>
  <si>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</si>
  <si>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</si>
  <si>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</si>
  <si>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</si>
  <si>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</si>
  <si>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</si>
  <si>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</si>
  <si>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</si>
  <si>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</si>
  <si>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</si>
  <si>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</si>
  <si>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</si>
  <si>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</si>
  <si>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</si>
  <si>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</si>
  <si>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</si>
  <si>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</si>
  <si>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</si>
  <si>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</si>
  <si>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</si>
  <si>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</si>
  <si>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</si>
  <si>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</si>
  <si>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</si>
  <si>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</si>
  <si>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</si>
  <si>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</si>
  <si>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</si>
  <si>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</si>
  <si>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</si>
  <si>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</si>
  <si>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</si>
  <si>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</si>
  <si>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</si>
  <si>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</si>
  <si>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</si>
  <si>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</si>
  <si>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</si>
  <si>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</si>
  <si>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</si>
  <si>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</si>
  <si>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</si>
  <si>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</si>
  <si>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</si>
  <si>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</si>
  <si>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</si>
  <si>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</si>
  <si>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</si>
  <si>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</si>
  <si>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</si>
  <si>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</si>
  <si>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</si>
  <si>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</si>
  <si>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</si>
  <si>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</si>
  <si>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</si>
  <si>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</si>
  <si>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</si>
  <si>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</si>
  <si>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</si>
  <si>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</si>
  <si>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</si>
  <si>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</si>
  <si>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</si>
  <si>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</si>
  <si>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</si>
  <si>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</si>
  <si>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</si>
  <si>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</si>
  <si>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</si>
  <si>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</si>
  <si>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</si>
  <si>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</si>
  <si>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</si>
  <si>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</si>
  <si>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</si>
  <si>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</si>
  <si>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</si>
  <si>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</si>
  <si>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</si>
  <si>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</si>
  <si>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</si>
  <si>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</si>
  <si>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</si>
  <si>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</si>
  <si>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</si>
  <si>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</si>
  <si>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</si>
  <si>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</si>
  <si>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</si>
  <si>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</si>
  <si>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</si>
  <si>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</si>
  <si>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</si>
  <si>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</si>
  <si>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</si>
  <si>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</si>
  <si>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</si>
  <si>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</si>
  <si>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</si>
  <si>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</si>
  <si>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</si>
  <si>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</si>
  <si>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</si>
  <si>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</si>
  <si>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</si>
  <si>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</si>
  <si>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</si>
  <si>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</si>
  <si>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</si>
  <si>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</si>
  <si>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</si>
  <si>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</si>
  <si>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</si>
  <si>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</si>
  <si>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</si>
  <si>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</si>
  <si>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</si>
  <si>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</si>
  <si>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</si>
  <si>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</si>
  <si>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</si>
  <si>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</si>
  <si>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</si>
  <si>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</si>
  <si>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</si>
  <si>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</si>
  <si>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</si>
  <si>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</si>
  <si>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</si>
  <si>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</si>
  <si>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</si>
  <si>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</si>
  <si>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</si>
  <si>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</si>
  <si>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</si>
  <si>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</si>
  <si>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</si>
  <si>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</si>
  <si>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</si>
  <si>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</si>
  <si>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</si>
  <si>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</si>
  <si>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</si>
  <si>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</si>
  <si>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</si>
  <si>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</si>
  <si>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</si>
  <si>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</si>
  <si>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</si>
  <si>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</si>
  <si>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</si>
  <si>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</si>
  <si>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</si>
  <si>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</si>
  <si>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</si>
  <si>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</si>
  <si>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</si>
  <si>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</si>
  <si>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</si>
  <si>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</si>
  <si>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</si>
  <si>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</si>
  <si>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</si>
  <si>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</si>
  <si>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</si>
  <si>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</si>
  <si>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</si>
  <si>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</si>
  <si>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</si>
  <si>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</si>
  <si>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</si>
  <si>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</si>
  <si>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</si>
  <si>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</si>
  <si>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</si>
  <si>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</si>
  <si>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</si>
  <si>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</si>
  <si>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</si>
  <si>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</si>
  <si>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</si>
  <si>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</si>
  <si>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</si>
  <si>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</si>
  <si>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</si>
  <si>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</si>
  <si>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</si>
  <si>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</si>
  <si>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</si>
  <si>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</si>
  <si>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</si>
  <si>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</si>
  <si>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</si>
  <si>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</si>
  <si>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</si>
  <si>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</si>
  <si>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</si>
  <si>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</si>
  <si>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</si>
  <si>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</si>
  <si>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</si>
  <si>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</si>
  <si>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</si>
  <si>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</si>
  <si>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</si>
  <si>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</si>
  <si>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</si>
  <si>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</si>
  <si>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</si>
  <si>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</si>
  <si>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</si>
  <si>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</si>
  <si>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</si>
  <si>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</si>
  <si>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</si>
  <si>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</si>
  <si>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</si>
  <si>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</si>
  <si>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</si>
  <si>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</si>
  <si>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</si>
  <si>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</si>
  <si>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</si>
  <si>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</si>
  <si>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</si>
  <si>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</si>
  <si>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</si>
  <si>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</si>
  <si>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</si>
  <si>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</si>
  <si>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</si>
  <si>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</si>
  <si>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</si>
  <si>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</si>
  <si>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</si>
  <si>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</si>
  <si>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</si>
  <si>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</si>
  <si>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</si>
  <si>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</si>
  <si>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</si>
  <si>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</si>
  <si>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</si>
  <si>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</si>
  <si>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</si>
  <si>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</si>
  <si>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</si>
  <si>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</si>
  <si>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</si>
  <si>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</si>
  <si>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</si>
  <si>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</si>
  <si>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</si>
  <si>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</si>
  <si>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</si>
  <si>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</si>
  <si>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</si>
  <si>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</si>
  <si>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</si>
  <si>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</si>
  <si>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</si>
  <si>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</si>
  <si>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</si>
  <si>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</si>
  <si>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</si>
  <si>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</si>
  <si>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</si>
  <si>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</si>
  <si>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</si>
  <si>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</si>
  <si>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</si>
  <si>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</si>
  <si>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</si>
  <si>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</si>
  <si>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</si>
  <si>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</si>
  <si>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</si>
  <si>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</si>
  <si>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</si>
  <si>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</si>
  <si>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</si>
  <si>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</si>
  <si>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</si>
  <si>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</si>
  <si>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</si>
  <si>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</si>
  <si>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</si>
  <si>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</si>
  <si>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</si>
  <si>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</si>
  <si>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</si>
  <si>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</si>
  <si>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</si>
  <si>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</si>
  <si>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</si>
  <si>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</si>
  <si>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</si>
  <si>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</si>
  <si>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</si>
  <si>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</si>
  <si>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</si>
  <si>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</si>
  <si>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</si>
  <si>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</si>
  <si>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</si>
  <si>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</si>
  <si>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</si>
  <si>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</si>
  <si>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</si>
  <si>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</si>
  <si>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</si>
  <si>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</si>
  <si>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</si>
  <si>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</si>
  <si>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</si>
  <si>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</si>
  <si>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</si>
  <si>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</si>
  <si>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</si>
  <si>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</si>
  <si>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</si>
  <si>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</si>
  <si>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</si>
  <si>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</si>
  <si>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</si>
  <si>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</si>
  <si>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</si>
  <si>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</si>
  <si>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</si>
  <si>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</si>
  <si>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</si>
  <si>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</si>
  <si>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</si>
  <si>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</si>
  <si>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</si>
  <si>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</si>
  <si>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</si>
  <si>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</si>
  <si>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</si>
  <si>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</si>
  <si>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</si>
  <si>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</si>
  <si>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</si>
  <si>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</si>
  <si>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</si>
  <si>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</si>
  <si>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</si>
  <si>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</si>
  <si>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</si>
  <si>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</si>
  <si>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</si>
  <si>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</si>
  <si>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</si>
  <si>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</si>
  <si>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</si>
  <si>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</si>
  <si>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</si>
  <si>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</si>
  <si>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</si>
  <si>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</si>
  <si>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</si>
  <si>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</si>
  <si>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</si>
  <si>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</si>
  <si>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</si>
  <si>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</si>
  <si>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</si>
  <si>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</si>
  <si>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</si>
  <si>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</si>
  <si>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</si>
  <si>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</si>
  <si>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</si>
  <si>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</si>
  <si>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</si>
  <si>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</si>
  <si>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</si>
  <si>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</si>
  <si>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</si>
  <si>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</si>
  <si>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</si>
  <si>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</si>
  <si>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</si>
  <si>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</si>
  <si>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</si>
  <si>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</si>
  <si>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</si>
  <si>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</si>
  <si>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</si>
  <si>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</si>
  <si>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</si>
  <si>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</si>
  <si>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</si>
  <si>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</si>
  <si>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</si>
  <si>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</si>
  <si>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</si>
  <si>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</si>
  <si>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</si>
  <si>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</si>
  <si>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</si>
  <si>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</si>
  <si>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</si>
  <si>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</si>
  <si>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</si>
  <si>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</si>
  <si>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</si>
  <si>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</si>
  <si>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</si>
  <si>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</si>
  <si>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</si>
  <si>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</si>
  <si>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</si>
  <si>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</si>
  <si>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</si>
  <si>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</si>
  <si>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</si>
  <si>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</si>
  <si>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</si>
  <si>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</si>
  <si>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</si>
  <si>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</si>
  <si>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</si>
  <si>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</si>
  <si>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</si>
  <si>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</si>
  <si>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</si>
  <si>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</si>
  <si>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</si>
  <si>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</si>
  <si>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</si>
  <si>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</si>
  <si>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</si>
  <si>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</si>
  <si>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</si>
  <si>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</si>
  <si>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</si>
  <si>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</si>
  <si>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</si>
  <si>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</si>
  <si>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</si>
  <si>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</si>
  <si>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</si>
  <si>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</si>
  <si>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</si>
  <si>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</si>
  <si>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</si>
  <si>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</si>
  <si>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</si>
  <si>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</si>
  <si>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</si>
  <si>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</si>
  <si>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</si>
  <si>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</si>
  <si>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</si>
  <si>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</si>
  <si>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</si>
  <si>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</si>
  <si>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</si>
  <si>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</si>
  <si>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</si>
  <si>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</si>
  <si>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</si>
  <si>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</si>
  <si>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</si>
  <si>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</si>
  <si>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</si>
  <si>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</si>
  <si>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</si>
  <si>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</si>
  <si>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</si>
  <si>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</si>
  <si>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</si>
  <si>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</si>
  <si>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</si>
  <si>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</si>
  <si>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</si>
  <si>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</si>
  <si>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</si>
  <si>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</si>
  <si>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</si>
  <si>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</si>
  <si>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</si>
  <si>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</si>
  <si>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</si>
  <si>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</si>
  <si>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</si>
  <si>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</si>
  <si>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</si>
  <si>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</si>
  <si>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</si>
  <si>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</si>
  <si>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</si>
  <si>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</si>
  <si>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</si>
  <si>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</si>
  <si>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</si>
  <si>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</si>
  <si>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</si>
  <si>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</si>
  <si>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</si>
  <si>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</si>
  <si>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</si>
  <si>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</si>
  <si>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</si>
  <si>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</si>
  <si>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</si>
  <si>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</si>
  <si>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</si>
  <si>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</si>
  <si>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</si>
  <si>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</si>
  <si>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</si>
  <si>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</si>
  <si>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</si>
  <si>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</si>
  <si>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</si>
  <si>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</si>
  <si>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</si>
  <si>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</si>
  <si>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</si>
  <si>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</si>
  <si>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</si>
  <si>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</si>
  <si>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</si>
  <si>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</si>
  <si>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</si>
  <si>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</si>
  <si>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</si>
  <si>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</si>
  <si>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</si>
  <si>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</si>
  <si>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</si>
  <si>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</si>
  <si>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</si>
  <si>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</si>
  <si>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</si>
  <si>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</si>
  <si>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</si>
  <si>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</si>
  <si>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</si>
  <si>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</si>
  <si>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</si>
  <si>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</si>
  <si>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</si>
  <si>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</si>
  <si>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</si>
  <si>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</si>
  <si>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</si>
  <si>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</si>
  <si>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</si>
  <si>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</si>
  <si>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</si>
  <si>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</si>
  <si>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</si>
  <si>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</si>
  <si>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</si>
  <si>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</si>
  <si>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</si>
  <si>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</si>
  <si>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</si>
  <si>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</si>
  <si>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</si>
  <si>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</si>
  <si>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</si>
  <si>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</si>
  <si>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</si>
  <si>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</si>
  <si>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</si>
  <si>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</si>
  <si>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</si>
  <si>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</si>
  <si>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</si>
  <si>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</si>
  <si>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</si>
  <si>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</si>
  <si>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</si>
  <si>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</si>
  <si>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</si>
  <si>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</si>
  <si>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</si>
  <si>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</si>
  <si>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</si>
  <si>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</si>
  <si>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</si>
  <si>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</si>
  <si>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</si>
  <si>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</si>
  <si>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</si>
  <si>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</si>
  <si>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</si>
  <si>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</si>
  <si>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</si>
  <si>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</si>
  <si>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</si>
  <si>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</si>
  <si>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</si>
  <si>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</si>
  <si>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</si>
  <si>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</si>
  <si>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</si>
  <si>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</si>
  <si>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</si>
  <si>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</si>
  <si>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</si>
  <si>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</si>
  <si>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</si>
  <si>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</si>
  <si>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</si>
  <si>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</si>
  <si>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</si>
  <si>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</si>
  <si>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</si>
  <si>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</si>
  <si>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</si>
  <si>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</si>
  <si>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</si>
  <si>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</si>
  <si>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</si>
  <si>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</si>
  <si>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</si>
  <si>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</si>
  <si>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</si>
  <si>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</si>
  <si>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</si>
  <si>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</si>
  <si>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</si>
  <si>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</si>
  <si>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</si>
  <si>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</si>
  <si>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</si>
  <si>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</si>
  <si>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</si>
  <si>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</si>
  <si>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</si>
  <si>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</si>
  <si>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</si>
  <si>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</si>
  <si>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</si>
  <si>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</si>
  <si>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</si>
  <si>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</si>
  <si>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</si>
  <si>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</si>
  <si>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</si>
  <si>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</si>
  <si>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</si>
  <si>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</si>
  <si>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</si>
  <si>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</si>
  <si>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</si>
  <si>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</si>
  <si>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</si>
  <si>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</si>
  <si>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</si>
  <si>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</si>
  <si>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</si>
  <si>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</si>
  <si>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</si>
  <si>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</si>
  <si>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</si>
  <si>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</si>
  <si>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</si>
  <si>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</si>
  <si>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</si>
  <si>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</si>
  <si>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</si>
  <si>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</si>
  <si>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</si>
  <si>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</si>
  <si>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</si>
  <si>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</si>
  <si>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</si>
  <si>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</si>
  <si>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</si>
  <si>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</si>
  <si>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</si>
  <si>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</si>
  <si>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</si>
  <si>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</si>
  <si>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</si>
  <si>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</si>
  <si>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</si>
  <si>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</si>
  <si>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</si>
  <si>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</si>
  <si>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</si>
  <si>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</si>
  <si>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</si>
  <si>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</si>
  <si>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</si>
  <si>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</si>
  <si>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</si>
  <si>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</si>
  <si>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</si>
  <si>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</si>
  <si>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</si>
  <si>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</si>
  <si>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</si>
  <si>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</si>
  <si>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</si>
  <si>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</si>
  <si>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</si>
  <si>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</si>
  <si>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</si>
  <si>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</si>
  <si>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</si>
  <si>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</si>
  <si>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</si>
  <si>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</si>
  <si>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</si>
  <si>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</si>
  <si>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</si>
  <si>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</si>
  <si>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</si>
  <si>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</si>
  <si>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</si>
  <si>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</si>
  <si>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</si>
  <si>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</si>
  <si>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</si>
  <si>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</si>
  <si>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</si>
  <si>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</si>
  <si>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</si>
  <si>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</si>
  <si>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</si>
  <si>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</si>
  <si>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</si>
  <si>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</si>
  <si>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</si>
  <si>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</si>
  <si>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</si>
  <si>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</si>
  <si>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</si>
  <si>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</si>
  <si>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</si>
  <si>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</si>
  <si>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</si>
  <si>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</si>
  <si>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</si>
  <si>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</si>
  <si>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</si>
  <si>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</si>
  <si>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</si>
  <si>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</si>
  <si>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</si>
  <si>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</si>
  <si>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</si>
  <si>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</si>
  <si>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</si>
  <si>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</si>
  <si>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</si>
  <si>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</si>
  <si>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</si>
  <si>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</si>
  <si>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</si>
  <si>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</si>
  <si>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</si>
  <si>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</si>
  <si>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</si>
  <si>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</si>
  <si>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</si>
  <si>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</si>
  <si>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</si>
  <si>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</si>
  <si>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</si>
  <si>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</si>
  <si>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</si>
  <si>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</si>
  <si>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</si>
  <si>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</si>
  <si>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</si>
  <si>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</si>
  <si>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</si>
  <si>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</si>
  <si>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</si>
  <si>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</si>
  <si>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</si>
  <si>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</si>
  <si>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</si>
  <si>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</si>
  <si>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</si>
  <si>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</si>
  <si>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</si>
  <si>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</si>
  <si>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</si>
  <si>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</si>
  <si>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</si>
  <si>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</si>
  <si>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</si>
  <si>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</si>
  <si>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</si>
  <si>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</si>
  <si>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</si>
  <si>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</si>
  <si>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</si>
  <si>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</si>
  <si>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</si>
  <si>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</si>
  <si>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</si>
  <si>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</si>
  <si>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</si>
  <si>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</si>
  <si>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</si>
  <si>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</si>
  <si>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</si>
  <si>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</si>
  <si>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</si>
  <si>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</si>
  <si>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</si>
  <si>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</si>
  <si>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</si>
  <si>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</si>
  <si>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</si>
  <si>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</si>
  <si>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</si>
  <si>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</si>
  <si>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</si>
  <si>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</si>
  <si>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</si>
  <si>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</si>
  <si>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</si>
  <si>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</si>
  <si>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</si>
  <si>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</si>
  <si>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</si>
  <si>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</si>
  <si>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</si>
  <si>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</si>
  <si>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</si>
  <si>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</si>
  <si>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</si>
  <si>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</si>
  <si>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</si>
  <si>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</si>
  <si>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</si>
  <si>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</si>
  <si>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</si>
  <si>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</si>
  <si>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</si>
  <si>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</si>
  <si>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</si>
  <si>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</si>
  <si>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</si>
  <si>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</si>
  <si>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</si>
  <si>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</si>
  <si>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</si>
  <si>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</si>
  <si>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</si>
  <si>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</si>
  <si>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</si>
  <si>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</si>
  <si>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</si>
  <si>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</si>
  <si>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</si>
  <si>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</si>
  <si>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</si>
  <si>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</si>
  <si>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</si>
  <si>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</si>
  <si>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</si>
  <si>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</si>
  <si>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</si>
  <si>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</si>
  <si>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</si>
  <si>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</si>
  <si>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</si>
  <si>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</si>
  <si>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</si>
  <si>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</si>
  <si>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</si>
  <si>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</si>
  <si>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</si>
  <si>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</si>
  <si>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</si>
  <si>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</si>
  <si>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</si>
  <si>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</si>
  <si>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</si>
  <si>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</si>
  <si>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</si>
  <si>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</si>
  <si>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</si>
  <si>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</si>
  <si>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</si>
  <si>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</si>
  <si>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</si>
  <si>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</si>
  <si>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</si>
  <si>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</si>
  <si>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</si>
  <si>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</si>
  <si>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</si>
  <si>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</si>
  <si>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</si>
  <si>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</si>
  <si>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</si>
  <si>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</si>
  <si>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</si>
  <si>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</si>
  <si>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</si>
  <si>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</si>
  <si>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</si>
  <si>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</si>
  <si>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</si>
  <si>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</si>
  <si>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</si>
  <si>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</si>
  <si>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</si>
  <si>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</si>
  <si>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</si>
  <si>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</si>
  <si>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</si>
  <si>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</si>
  <si>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</si>
  <si>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</si>
  <si>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</si>
  <si>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</si>
  <si>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</si>
  <si>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</si>
  <si>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</si>
  <si>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</si>
  <si>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</si>
  <si>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</si>
  <si>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</si>
  <si>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</si>
  <si>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</si>
  <si>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</si>
  <si>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</si>
  <si>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</si>
  <si>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</si>
  <si>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</si>
  <si>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</si>
  <si>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</si>
  <si>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</si>
  <si>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</si>
  <si>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</si>
  <si>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</si>
  <si>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</si>
  <si>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</si>
  <si>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</si>
  <si>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</si>
  <si>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</si>
  <si>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</si>
  <si>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</si>
  <si>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</si>
  <si>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</si>
  <si>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</si>
  <si>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</si>
  <si>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Cut-off Date: 01/08/2019</t>
  </si>
  <si>
    <t>Reporting Date: 26/08/2019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</si>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</sst>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0" workbookViewId="0">
      <selection activeCell="O22" sqref="O22"/>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1809</v>
      </c>
      <c r="G9" s="7"/>
      <c r="H9" s="7"/>
      <c r="I9" s="7"/>
      <c r="J9" s="8"/>
    </row>
    <row r="10" spans="2:10" ht="21" x14ac:dyDescent="0.25">
      <c r="B10" s="6"/>
      <c r="C10" s="7"/>
      <c r="D10" s="7"/>
      <c r="E10" s="7"/>
      <c r="F10" s="12" t="s">
        <v>1808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10" zoomScale="60" zoomScaleNormal="85" workbookViewId="0">
      <selection activeCell="D202" sqref="D202"/>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43678</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2707.0598568199998</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0.20599999999999999</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2707.0598568199998</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2707.0598568199998</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18.882321000000001</v>
      </c>
      <c r="D66" s="129">
        <v>10.27344945826013</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0.54821048999999999</v>
      </c>
      <c r="D70" s="165">
        <v>0.67133476000000003</v>
      </c>
      <c r="E70" s="21"/>
      <c r="F70" s="153">
        <f t="shared" ref="F70:F76" si="0">IF($C$77=0,"",IF(C70="","",C70/$C$77))</f>
        <v>2.0251140314421647E-4</v>
      </c>
      <c r="G70" s="152">
        <f t="shared" ref="G70:G76" si="1">IF($D$77=0,"",IF(D70="[Mark as ND1 if not relevant]","",IF(D70="ND2","ND2",IF(D70="","",D70/$D$77))))</f>
        <v>2.4799405831706323E-4</v>
      </c>
      <c r="H70" s="23"/>
      <c r="L70" s="23"/>
      <c r="M70" s="23"/>
    </row>
    <row r="71" spans="1:13" x14ac:dyDescent="0.25">
      <c r="A71" s="25" t="s">
        <v>114</v>
      </c>
      <c r="B71" s="121" t="s">
        <v>1482</v>
      </c>
      <c r="C71" s="129">
        <v>1.39675339</v>
      </c>
      <c r="D71" s="165">
        <v>1.6695005599999999</v>
      </c>
      <c r="E71" s="21"/>
      <c r="F71" s="153">
        <f t="shared" si="0"/>
        <v>5.1596693973393506E-4</v>
      </c>
      <c r="G71" s="153">
        <f t="shared" si="1"/>
        <v>6.1672096233630111E-4</v>
      </c>
      <c r="H71" s="23"/>
      <c r="L71" s="23"/>
      <c r="M71" s="23"/>
    </row>
    <row r="72" spans="1:13" x14ac:dyDescent="0.25">
      <c r="A72" s="25" t="s">
        <v>115</v>
      </c>
      <c r="B72" s="120" t="s">
        <v>1483</v>
      </c>
      <c r="C72" s="129">
        <v>3.5674931499999998</v>
      </c>
      <c r="D72" s="165">
        <v>5.20231508</v>
      </c>
      <c r="E72" s="21"/>
      <c r="F72" s="153">
        <f t="shared" si="0"/>
        <v>1.3178479009292227E-3</v>
      </c>
      <c r="G72" s="153">
        <f t="shared" si="1"/>
        <v>1.9217584224795056E-3</v>
      </c>
      <c r="H72" s="23"/>
      <c r="L72" s="23"/>
      <c r="M72" s="23"/>
    </row>
    <row r="73" spans="1:13" x14ac:dyDescent="0.25">
      <c r="A73" s="25" t="s">
        <v>116</v>
      </c>
      <c r="B73" s="120" t="s">
        <v>1484</v>
      </c>
      <c r="C73" s="129">
        <v>6.2691579500000003</v>
      </c>
      <c r="D73" s="165">
        <v>13.40319773</v>
      </c>
      <c r="E73" s="21"/>
      <c r="F73" s="153">
        <f t="shared" si="0"/>
        <v>2.3158549428472625E-3</v>
      </c>
      <c r="G73" s="153">
        <f t="shared" si="1"/>
        <v>4.9512010959908434E-3</v>
      </c>
      <c r="H73" s="23"/>
      <c r="L73" s="23"/>
      <c r="M73" s="23"/>
    </row>
    <row r="74" spans="1:13" x14ac:dyDescent="0.25">
      <c r="A74" s="25" t="s">
        <v>117</v>
      </c>
      <c r="B74" s="120" t="s">
        <v>1485</v>
      </c>
      <c r="C74" s="129">
        <v>13.89358062</v>
      </c>
      <c r="D74" s="165">
        <v>38.634004519999998</v>
      </c>
      <c r="E74" s="21"/>
      <c r="F74" s="153">
        <f t="shared" si="0"/>
        <v>5.1323507254549122E-3</v>
      </c>
      <c r="G74" s="153">
        <f t="shared" si="1"/>
        <v>1.4271573797183634E-2</v>
      </c>
      <c r="H74" s="23"/>
      <c r="L74" s="23"/>
      <c r="M74" s="23"/>
    </row>
    <row r="75" spans="1:13" x14ac:dyDescent="0.25">
      <c r="A75" s="25" t="s">
        <v>118</v>
      </c>
      <c r="B75" s="120" t="s">
        <v>1486</v>
      </c>
      <c r="C75" s="129">
        <v>226.01558267000001</v>
      </c>
      <c r="D75" s="165">
        <v>1814.9486954900001</v>
      </c>
      <c r="E75" s="21"/>
      <c r="F75" s="153">
        <f t="shared" si="0"/>
        <v>8.3491165553872121E-2</v>
      </c>
      <c r="G75" s="153">
        <f t="shared" si="1"/>
        <v>0.67045015311262135</v>
      </c>
      <c r="H75" s="23"/>
      <c r="L75" s="23"/>
      <c r="M75" s="23"/>
    </row>
    <row r="76" spans="1:13" x14ac:dyDescent="0.25">
      <c r="A76" s="25" t="s">
        <v>119</v>
      </c>
      <c r="B76" s="120" t="s">
        <v>1487</v>
      </c>
      <c r="C76" s="129">
        <v>2455.3690785500003</v>
      </c>
      <c r="D76" s="165">
        <v>832.53080868000006</v>
      </c>
      <c r="E76" s="21"/>
      <c r="F76" s="152">
        <f t="shared" si="0"/>
        <v>0.90702430253401833</v>
      </c>
      <c r="G76" s="153">
        <f t="shared" si="1"/>
        <v>0.30754059855107124</v>
      </c>
      <c r="H76" s="23"/>
      <c r="L76" s="23"/>
      <c r="M76" s="23"/>
    </row>
    <row r="77" spans="1:13" x14ac:dyDescent="0.25">
      <c r="A77" s="25" t="s">
        <v>120</v>
      </c>
      <c r="B77" s="57" t="s">
        <v>99</v>
      </c>
      <c r="C77" s="131">
        <f>SUM(C70:C76)</f>
        <v>2707.0598568200003</v>
      </c>
      <c r="D77" s="131">
        <f>SUM(D70:D76)</f>
        <v>2707.0598568200003</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0.11524827999999999</v>
      </c>
      <c r="D79" s="165" t="str">
        <f>IF($D$66="ND2","ND2","")</f>
        <v/>
      </c>
      <c r="E79" s="42"/>
      <c r="F79" s="153">
        <f>IF($C$77=0,"",IF(C79="","",C79/$C$77))</f>
        <v>4.2573229295115346E-5</v>
      </c>
      <c r="G79" s="153" t="str">
        <f>IF($D$77=0,"",IF(D79="[Mark as ND1 if not relevant]","",IF(D79="ND2","ND2",IF(D79="","",D79/$D$77))))</f>
        <v/>
      </c>
      <c r="H79" s="23"/>
      <c r="L79" s="23"/>
      <c r="M79" s="23"/>
    </row>
    <row r="80" spans="1:13" outlineLevel="1" x14ac:dyDescent="0.25">
      <c r="A80" s="25" t="s">
        <v>125</v>
      </c>
      <c r="B80" s="58" t="s">
        <v>126</v>
      </c>
      <c r="C80" s="131">
        <v>0.43296221000000001</v>
      </c>
      <c r="D80" s="165" t="str">
        <f>IF($D$66="ND2","ND2","")</f>
        <v/>
      </c>
      <c r="E80" s="42"/>
      <c r="F80" s="153">
        <f>IF($C$77=0,"",IF(C80="","",C80/$C$77))</f>
        <v>1.5993817384910112E-4</v>
      </c>
      <c r="G80" s="153" t="str">
        <f>IF($D$77=0,"",IF(D80="[Mark as ND1 if not relevant]","",IF(D80="ND2","ND2",IF(D80="","",D80/$D$77))))</f>
        <v/>
      </c>
      <c r="H80" s="23"/>
      <c r="L80" s="23"/>
      <c r="M80" s="23"/>
    </row>
    <row r="81" spans="1:13" outlineLevel="1" x14ac:dyDescent="0.25">
      <c r="A81" s="25" t="s">
        <v>127</v>
      </c>
      <c r="B81" s="58" t="s">
        <v>128</v>
      </c>
      <c r="C81" s="131">
        <v>0.47003099999999998</v>
      </c>
      <c r="D81" s="165" t="str">
        <f>IF($D$66="ND2","ND2","")</f>
        <v/>
      </c>
      <c r="E81" s="42"/>
      <c r="F81" s="153">
        <f>IF($C$77=0,"",IF(C81="","",C81/$C$77))</f>
        <v>1.736315504128336E-4</v>
      </c>
      <c r="G81" s="153" t="str">
        <f>IF($D$77=0,"",IF(D81="[Mark as ND1 if not relevant]","",IF(D81="ND2","ND2",IF(D81="","",D81/$D$77))))</f>
        <v/>
      </c>
      <c r="H81" s="23"/>
      <c r="L81" s="23"/>
      <c r="M81" s="23"/>
    </row>
    <row r="82" spans="1:13" outlineLevel="1" x14ac:dyDescent="0.25">
      <c r="A82" s="25" t="s">
        <v>129</v>
      </c>
      <c r="B82" s="58" t="s">
        <v>130</v>
      </c>
      <c r="C82" s="131">
        <v>0.92672239000000001</v>
      </c>
      <c r="D82" s="165" t="str">
        <f>IF($D$66="ND2","ND2","")</f>
        <v/>
      </c>
      <c r="E82" s="42"/>
      <c r="F82" s="153">
        <f>IF($C$77=0,"",IF(C82="","",C82/$C$77))</f>
        <v>3.4233538932110149E-4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4.1851000000000003</v>
      </c>
      <c r="D89" s="165">
        <v>4.1851000000000003</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c r="D97" s="165" t="str">
        <f t="shared" si="2"/>
        <v/>
      </c>
      <c r="E97" s="21"/>
      <c r="F97" s="152" t="str">
        <f t="shared" si="3"/>
        <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v>750</v>
      </c>
      <c r="D104" s="165" t="str">
        <f>IF($D$89="ND2","ND2","")</f>
        <v/>
      </c>
      <c r="E104" s="42"/>
      <c r="F104" s="153">
        <f>IF($C$100=0,"",IF(C104="[for completion]","",IF(C104="","",C104/$C$100)))</f>
        <v>0.33333333333333331</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2707.0598568199998</v>
      </c>
      <c r="D112" s="129">
        <v>2707.0598568199998</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2707.0598568199998</v>
      </c>
      <c r="D129" s="129">
        <f>SUM(D112:D128)</f>
        <v>2707.0598568199998</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9.9028974900000009</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9.9028974900000009</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9.9028974900000009</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9.9028974900000009</v>
      </c>
      <c r="E207" s="53"/>
      <c r="F207" s="152"/>
      <c r="G207" s="53"/>
      <c r="H207" s="23"/>
      <c r="L207" s="23"/>
      <c r="M207" s="23"/>
    </row>
    <row r="208" spans="1:13" x14ac:dyDescent="0.25">
      <c r="A208" s="25" t="s">
        <v>283</v>
      </c>
      <c r="B208" s="57" t="s">
        <v>99</v>
      </c>
      <c r="C208" s="131">
        <f>SUM(C193:C206)</f>
        <v>9.9028974900000009</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4: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C193"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67" zoomScale="60" zoomScaleNormal="80" workbookViewId="0">
      <selection activeCell="A21" sqref="A21"/>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2707.0599000000002</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2707.0599000000002</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16003</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4.0800000000000003E-2</v>
      </c>
      <c r="D99" s="176" t="str">
        <f t="shared" ref="D99:D130" si="5">IF(C99="","","ND2")</f>
        <v>ND2</v>
      </c>
      <c r="E99" s="122"/>
      <c r="F99" s="122">
        <f t="shared" ref="F99:F130" si="6">IF(C99="","",C99)</f>
        <v>4.0800000000000003E-2</v>
      </c>
      <c r="G99" s="93"/>
    </row>
    <row r="100" spans="1:7" x14ac:dyDescent="0.25">
      <c r="A100" s="93" t="s">
        <v>597</v>
      </c>
      <c r="B100" s="111" t="s">
        <v>1718</v>
      </c>
      <c r="C100" s="122">
        <v>4.2000000000000003E-2</v>
      </c>
      <c r="D100" s="176" t="str">
        <f t="shared" si="5"/>
        <v>ND2</v>
      </c>
      <c r="E100" s="122"/>
      <c r="F100" s="122">
        <f t="shared" si="6"/>
        <v>4.2000000000000003E-2</v>
      </c>
      <c r="G100" s="93"/>
    </row>
    <row r="101" spans="1:7" x14ac:dyDescent="0.25">
      <c r="A101" s="93" t="s">
        <v>598</v>
      </c>
      <c r="B101" s="111" t="s">
        <v>1719</v>
      </c>
      <c r="C101" s="122">
        <v>3.6999999999999998E-2</v>
      </c>
      <c r="D101" s="176" t="str">
        <f t="shared" si="5"/>
        <v>ND2</v>
      </c>
      <c r="E101" s="122"/>
      <c r="F101" s="122">
        <f t="shared" si="6"/>
        <v>3.6999999999999998E-2</v>
      </c>
      <c r="G101" s="93"/>
    </row>
    <row r="102" spans="1:7" x14ac:dyDescent="0.25">
      <c r="A102" s="93" t="s">
        <v>599</v>
      </c>
      <c r="B102" s="111" t="s">
        <v>1720</v>
      </c>
      <c r="C102" s="122">
        <v>8.2799999999999999E-2</v>
      </c>
      <c r="D102" s="176" t="str">
        <f t="shared" si="5"/>
        <v>ND2</v>
      </c>
      <c r="E102" s="122"/>
      <c r="F102" s="122">
        <f t="shared" si="6"/>
        <v>8.2799999999999999E-2</v>
      </c>
      <c r="G102" s="93"/>
    </row>
    <row r="103" spans="1:7" x14ac:dyDescent="0.25">
      <c r="A103" s="93" t="s">
        <v>600</v>
      </c>
      <c r="B103" s="111" t="s">
        <v>1721</v>
      </c>
      <c r="C103" s="122">
        <v>0.12839999999999999</v>
      </c>
      <c r="D103" s="176" t="str">
        <f t="shared" si="5"/>
        <v>ND2</v>
      </c>
      <c r="E103" s="122"/>
      <c r="F103" s="122">
        <f t="shared" si="6"/>
        <v>0.12839999999999999</v>
      </c>
      <c r="G103" s="93"/>
    </row>
    <row r="104" spans="1:7" x14ac:dyDescent="0.25">
      <c r="A104" s="93" t="s">
        <v>601</v>
      </c>
      <c r="B104" s="111" t="s">
        <v>1722</v>
      </c>
      <c r="C104" s="122">
        <v>0.13139999999999999</v>
      </c>
      <c r="D104" s="176" t="str">
        <f t="shared" si="5"/>
        <v>ND2</v>
      </c>
      <c r="E104" s="122"/>
      <c r="F104" s="122">
        <f t="shared" si="6"/>
        <v>0.13139999999999999</v>
      </c>
      <c r="G104" s="93"/>
    </row>
    <row r="105" spans="1:7" x14ac:dyDescent="0.25">
      <c r="A105" s="93" t="s">
        <v>602</v>
      </c>
      <c r="B105" s="111" t="s">
        <v>1723</v>
      </c>
      <c r="C105" s="122">
        <v>0.2</v>
      </c>
      <c r="D105" s="176" t="str">
        <f t="shared" si="5"/>
        <v>ND2</v>
      </c>
      <c r="E105" s="122"/>
      <c r="F105" s="122">
        <f t="shared" si="6"/>
        <v>0.2</v>
      </c>
      <c r="G105" s="93"/>
    </row>
    <row r="106" spans="1:7" x14ac:dyDescent="0.25">
      <c r="A106" s="93" t="s">
        <v>603</v>
      </c>
      <c r="B106" s="111" t="s">
        <v>1724</v>
      </c>
      <c r="C106" s="122">
        <v>2.9100000000000001E-2</v>
      </c>
      <c r="D106" s="176" t="str">
        <f t="shared" si="5"/>
        <v>ND2</v>
      </c>
      <c r="E106" s="122"/>
      <c r="F106" s="122">
        <f t="shared" si="6"/>
        <v>2.9100000000000001E-2</v>
      </c>
      <c r="G106" s="93"/>
    </row>
    <row r="107" spans="1:7" x14ac:dyDescent="0.25">
      <c r="A107" s="93" t="s">
        <v>604</v>
      </c>
      <c r="B107" s="111" t="s">
        <v>1725</v>
      </c>
      <c r="C107" s="122">
        <v>0.1431</v>
      </c>
      <c r="D107" s="176" t="str">
        <f t="shared" si="5"/>
        <v>ND2</v>
      </c>
      <c r="E107" s="122"/>
      <c r="F107" s="122">
        <f t="shared" si="6"/>
        <v>0.1431</v>
      </c>
      <c r="G107" s="93"/>
    </row>
    <row r="108" spans="1:7" x14ac:dyDescent="0.25">
      <c r="A108" s="93" t="s">
        <v>605</v>
      </c>
      <c r="B108" s="111" t="s">
        <v>1726</v>
      </c>
      <c r="C108" s="122">
        <v>8.3599999999999994E-2</v>
      </c>
      <c r="D108" s="176" t="str">
        <f t="shared" si="5"/>
        <v>ND2</v>
      </c>
      <c r="E108" s="122"/>
      <c r="F108" s="122">
        <f t="shared" si="6"/>
        <v>8.3599999999999994E-2</v>
      </c>
      <c r="G108" s="93"/>
    </row>
    <row r="109" spans="1:7" x14ac:dyDescent="0.25">
      <c r="A109" s="93" t="s">
        <v>606</v>
      </c>
      <c r="B109" s="111" t="s">
        <v>1727</v>
      </c>
      <c r="C109" s="122">
        <v>6.0699999999999997E-2</v>
      </c>
      <c r="D109" s="176" t="str">
        <f t="shared" si="5"/>
        <v>ND2</v>
      </c>
      <c r="E109" s="122"/>
      <c r="F109" s="122">
        <f t="shared" si="6"/>
        <v>6.0699999999999997E-2</v>
      </c>
      <c r="G109" s="93"/>
    </row>
    <row r="110" spans="1:7" x14ac:dyDescent="0.25">
      <c r="A110" s="93" t="s">
        <v>607</v>
      </c>
      <c r="B110" s="111" t="s">
        <v>1728</v>
      </c>
      <c r="C110" s="122">
        <v>2.1100000000000001E-2</v>
      </c>
      <c r="D110" s="176" t="str">
        <f t="shared" si="5"/>
        <v>ND2</v>
      </c>
      <c r="E110" s="122"/>
      <c r="F110" s="122">
        <f t="shared" si="6"/>
        <v>2.1100000000000001E-2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62"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0.94899999999999995</v>
      </c>
      <c r="D150" s="176" t="str">
        <f>IF(C150="","","ND2")</f>
        <v>ND2</v>
      </c>
      <c r="E150" s="123"/>
      <c r="F150" s="122">
        <f>IF(C150="","",C150)</f>
        <v>0.94899999999999995</v>
      </c>
    </row>
    <row r="151" spans="1:7" x14ac:dyDescent="0.25">
      <c r="A151" s="93" t="s">
        <v>630</v>
      </c>
      <c r="B151" s="93" t="s">
        <v>1731</v>
      </c>
      <c r="C151" s="122">
        <v>5.0999999999999997E-2</v>
      </c>
      <c r="D151" s="176" t="str">
        <f>IF(C151="","","ND2")</f>
        <v>ND2</v>
      </c>
      <c r="E151" s="123"/>
      <c r="F151" s="122">
        <f>IF(C151="","",C151)</f>
        <v>5.0999999999999997E-2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0.33169999999999999</v>
      </c>
      <c r="D160" s="176" t="str">
        <f>IF(C160="","","ND2")</f>
        <v>ND2</v>
      </c>
      <c r="E160" s="123"/>
      <c r="F160" s="122">
        <f>IF(C160="","",C160)</f>
        <v>0.33169999999999999</v>
      </c>
    </row>
    <row r="161" spans="1:7" x14ac:dyDescent="0.25">
      <c r="A161" s="93" t="s">
        <v>642</v>
      </c>
      <c r="B161" s="93" t="s">
        <v>643</v>
      </c>
      <c r="C161" s="122">
        <v>0.66830000000000001</v>
      </c>
      <c r="D161" s="176" t="str">
        <f>IF(C161="","","ND2")</f>
        <v>ND2</v>
      </c>
      <c r="E161" s="123"/>
      <c r="F161" s="122">
        <f>IF(C161="","",C161)</f>
        <v>0.66830000000000001</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5.1999999999999998E-3</v>
      </c>
      <c r="D170" s="176" t="str">
        <f>IF(C170="","","ND2")</f>
        <v>ND2</v>
      </c>
      <c r="E170" s="123"/>
      <c r="F170" s="122">
        <f>IF(C170="","",C170)</f>
        <v>5.1999999999999998E-3</v>
      </c>
    </row>
    <row r="171" spans="1:7" x14ac:dyDescent="0.25">
      <c r="A171" s="93" t="s">
        <v>654</v>
      </c>
      <c r="B171" s="112" t="s">
        <v>1734</v>
      </c>
      <c r="C171" s="122">
        <v>2.0500000000000001E-2</v>
      </c>
      <c r="D171" s="176" t="str">
        <f>IF(C171="","","ND2")</f>
        <v>ND2</v>
      </c>
      <c r="E171" s="123"/>
      <c r="F171" s="122">
        <f>IF(C171="","",C171)</f>
        <v>2.0500000000000001E-2</v>
      </c>
    </row>
    <row r="172" spans="1:7" x14ac:dyDescent="0.25">
      <c r="A172" s="93" t="s">
        <v>656</v>
      </c>
      <c r="B172" s="112" t="s">
        <v>1735</v>
      </c>
      <c r="C172" s="122">
        <v>0.20219999999999999</v>
      </c>
      <c r="D172" s="176" t="str">
        <f>IF(C172="","","ND2")</f>
        <v>ND2</v>
      </c>
      <c r="E172" s="122"/>
      <c r="F172" s="122">
        <f>IF(C172="","",C172)</f>
        <v>0.20219999999999999</v>
      </c>
    </row>
    <row r="173" spans="1:7" x14ac:dyDescent="0.25">
      <c r="A173" s="93" t="s">
        <v>658</v>
      </c>
      <c r="B173" s="112" t="s">
        <v>1736</v>
      </c>
      <c r="C173" s="122">
        <v>0.3649</v>
      </c>
      <c r="D173" s="176" t="str">
        <f>IF(C173="","","ND2")</f>
        <v>ND2</v>
      </c>
      <c r="E173" s="122"/>
      <c r="F173" s="122">
        <f>IF(C173="","",C173)</f>
        <v>0.3649</v>
      </c>
    </row>
    <row r="174" spans="1:7" x14ac:dyDescent="0.25">
      <c r="A174" s="93" t="s">
        <v>660</v>
      </c>
      <c r="B174" s="112" t="s">
        <v>1737</v>
      </c>
      <c r="C174" s="122">
        <v>0.40720000000000001</v>
      </c>
      <c r="D174" s="176" t="str">
        <f>IF(C174="","","ND2")</f>
        <v>ND2</v>
      </c>
      <c r="E174" s="122"/>
      <c r="F174" s="122">
        <f>IF(C174="","",C174)</f>
        <v>0.40720000000000001</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2.9999999999999997E-4</v>
      </c>
      <c r="D180" s="176" t="str">
        <f>IF(C180="","","ND2")</f>
        <v>ND2</v>
      </c>
      <c r="E180" s="123"/>
      <c r="F180" s="122">
        <f>IF(C180="","",C180)</f>
        <v>2.9999999999999997E-4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169.15952008998312</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1.7666999999999999</v>
      </c>
      <c r="D190" s="176">
        <v>112</v>
      </c>
      <c r="E190" s="117"/>
      <c r="F190" s="153">
        <f t="shared" ref="F190:F213" si="9">IF($C$214=0,"",IF(C190="[for completion]","",IF(C190="","",C190/$C$214)))</f>
        <v>6.5262683501658605E-4</v>
      </c>
      <c r="G190" s="153">
        <f t="shared" ref="G190:G213" si="10">IF($D$214=0,"",IF(D190="[for completion]","",IF(D190="","",D190/$D$214)))</f>
        <v>6.998687746047616E-3</v>
      </c>
    </row>
    <row r="191" spans="1:7" x14ac:dyDescent="0.25">
      <c r="A191" s="93" t="s">
        <v>681</v>
      </c>
      <c r="B191" s="111" t="s">
        <v>1739</v>
      </c>
      <c r="C191" s="165">
        <v>14.349600000000001</v>
      </c>
      <c r="D191" s="176">
        <v>360</v>
      </c>
      <c r="E191" s="117"/>
      <c r="F191" s="153">
        <f t="shared" si="9"/>
        <v>5.3008060405015022E-3</v>
      </c>
      <c r="G191" s="153">
        <f t="shared" si="10"/>
        <v>2.2495782040867336E-2</v>
      </c>
    </row>
    <row r="192" spans="1:7" x14ac:dyDescent="0.25">
      <c r="A192" s="93" t="s">
        <v>682</v>
      </c>
      <c r="B192" s="111" t="s">
        <v>1740</v>
      </c>
      <c r="C192" s="165">
        <v>38.821800000000003</v>
      </c>
      <c r="D192" s="176">
        <v>601</v>
      </c>
      <c r="E192" s="117"/>
      <c r="F192" s="153">
        <f t="shared" si="9"/>
        <v>1.4340945527620367E-2</v>
      </c>
      <c r="G192" s="153">
        <f t="shared" si="10"/>
        <v>3.755545835155908E-2</v>
      </c>
    </row>
    <row r="193" spans="1:7" x14ac:dyDescent="0.25">
      <c r="A193" s="93" t="s">
        <v>683</v>
      </c>
      <c r="B193" s="111" t="s">
        <v>1741</v>
      </c>
      <c r="C193" s="165">
        <v>103.5909</v>
      </c>
      <c r="D193" s="176">
        <v>1163</v>
      </c>
      <c r="E193" s="117"/>
      <c r="F193" s="153">
        <f t="shared" si="9"/>
        <v>3.8266939040878287E-2</v>
      </c>
      <c r="G193" s="153">
        <f t="shared" si="10"/>
        <v>7.2673873648690865E-2</v>
      </c>
    </row>
    <row r="194" spans="1:7" x14ac:dyDescent="0.25">
      <c r="A194" s="93" t="s">
        <v>684</v>
      </c>
      <c r="B194" s="111" t="s">
        <v>1742</v>
      </c>
      <c r="C194" s="165">
        <v>567.02509999999995</v>
      </c>
      <c r="D194" s="176">
        <v>4462</v>
      </c>
      <c r="E194" s="117"/>
      <c r="F194" s="153">
        <f t="shared" si="9"/>
        <v>0.20946159301973349</v>
      </c>
      <c r="G194" s="153">
        <f t="shared" si="10"/>
        <v>0.27882272073986125</v>
      </c>
    </row>
    <row r="195" spans="1:7" x14ac:dyDescent="0.25">
      <c r="A195" s="93" t="s">
        <v>685</v>
      </c>
      <c r="B195" s="111" t="s">
        <v>1743</v>
      </c>
      <c r="C195" s="165">
        <v>831.83630000000005</v>
      </c>
      <c r="D195" s="176">
        <v>4786</v>
      </c>
      <c r="E195" s="117"/>
      <c r="F195" s="153">
        <f t="shared" si="9"/>
        <v>0.30728402769055718</v>
      </c>
      <c r="G195" s="153">
        <f t="shared" si="10"/>
        <v>0.29906892457664186</v>
      </c>
    </row>
    <row r="196" spans="1:7" x14ac:dyDescent="0.25">
      <c r="A196" s="93" t="s">
        <v>686</v>
      </c>
      <c r="B196" s="111" t="s">
        <v>1744</v>
      </c>
      <c r="C196" s="165">
        <v>664.35910000000001</v>
      </c>
      <c r="D196" s="176">
        <v>3006</v>
      </c>
      <c r="E196" s="117"/>
      <c r="F196" s="153">
        <f t="shared" si="9"/>
        <v>0.2454172053814839</v>
      </c>
      <c r="G196" s="153">
        <f t="shared" si="10"/>
        <v>0.18783978004124227</v>
      </c>
    </row>
    <row r="197" spans="1:7" x14ac:dyDescent="0.25">
      <c r="A197" s="93" t="s">
        <v>687</v>
      </c>
      <c r="B197" s="111" t="s">
        <v>1745</v>
      </c>
      <c r="C197" s="165">
        <v>233.023</v>
      </c>
      <c r="D197" s="176">
        <v>859</v>
      </c>
      <c r="E197" s="117"/>
      <c r="F197" s="153">
        <f t="shared" si="9"/>
        <v>8.6079732255657404E-2</v>
      </c>
      <c r="G197" s="153">
        <f t="shared" si="10"/>
        <v>5.3677435480847344E-2</v>
      </c>
    </row>
    <row r="198" spans="1:7" x14ac:dyDescent="0.25">
      <c r="A198" s="93" t="s">
        <v>688</v>
      </c>
      <c r="B198" s="111" t="s">
        <v>1746</v>
      </c>
      <c r="C198" s="165">
        <v>95.908600000000007</v>
      </c>
      <c r="D198" s="176">
        <v>298</v>
      </c>
      <c r="E198" s="117"/>
      <c r="F198" s="153">
        <f t="shared" si="9"/>
        <v>3.5429063264205439E-2</v>
      </c>
      <c r="G198" s="153">
        <f t="shared" si="10"/>
        <v>1.8621508467162408E-2</v>
      </c>
    </row>
    <row r="199" spans="1:7" x14ac:dyDescent="0.25">
      <c r="A199" s="93" t="s">
        <v>689</v>
      </c>
      <c r="B199" s="111" t="s">
        <v>1747</v>
      </c>
      <c r="C199" s="165">
        <v>59.666200000000003</v>
      </c>
      <c r="D199" s="176">
        <v>160</v>
      </c>
      <c r="E199" s="111"/>
      <c r="F199" s="153">
        <f t="shared" si="9"/>
        <v>2.2040959564989318E-2</v>
      </c>
      <c r="G199" s="153">
        <f t="shared" si="10"/>
        <v>9.9981253514965941E-3</v>
      </c>
    </row>
    <row r="200" spans="1:7" x14ac:dyDescent="0.25">
      <c r="A200" s="93" t="s">
        <v>690</v>
      </c>
      <c r="B200" s="111" t="s">
        <v>1748</v>
      </c>
      <c r="C200" s="165">
        <v>32.477699999999999</v>
      </c>
      <c r="D200" s="176">
        <v>77</v>
      </c>
      <c r="E200" s="111"/>
      <c r="F200" s="153">
        <f t="shared" si="9"/>
        <v>1.1997406780788009E-2</v>
      </c>
      <c r="G200" s="153">
        <f t="shared" si="10"/>
        <v>4.811597825407736E-3</v>
      </c>
    </row>
    <row r="201" spans="1:7" x14ac:dyDescent="0.25">
      <c r="A201" s="93" t="s">
        <v>691</v>
      </c>
      <c r="B201" s="111" t="s">
        <v>1749</v>
      </c>
      <c r="C201" s="165">
        <v>22.715900000000001</v>
      </c>
      <c r="D201" s="176">
        <v>48</v>
      </c>
      <c r="E201" s="111"/>
      <c r="F201" s="153">
        <f t="shared" si="9"/>
        <v>8.3913544583422584E-3</v>
      </c>
      <c r="G201" s="153">
        <f t="shared" si="10"/>
        <v>2.9994376054489785E-3</v>
      </c>
    </row>
    <row r="202" spans="1:7" x14ac:dyDescent="0.25">
      <c r="A202" s="93" t="s">
        <v>692</v>
      </c>
      <c r="B202" s="111" t="s">
        <v>1750</v>
      </c>
      <c r="C202" s="165">
        <v>14.2174</v>
      </c>
      <c r="D202" s="176">
        <v>27</v>
      </c>
      <c r="E202" s="111"/>
      <c r="F202" s="153">
        <f t="shared" si="9"/>
        <v>5.2519707727202184E-3</v>
      </c>
      <c r="G202" s="153">
        <f t="shared" si="10"/>
        <v>1.6871836530650503E-3</v>
      </c>
    </row>
    <row r="203" spans="1:7" x14ac:dyDescent="0.25">
      <c r="A203" s="93" t="s">
        <v>693</v>
      </c>
      <c r="B203" s="111" t="s">
        <v>1751</v>
      </c>
      <c r="C203" s="165">
        <v>13.7102</v>
      </c>
      <c r="D203" s="176">
        <v>24</v>
      </c>
      <c r="E203" s="111"/>
      <c r="F203" s="153">
        <f t="shared" si="9"/>
        <v>5.0646088376319681E-3</v>
      </c>
      <c r="G203" s="153">
        <f t="shared" si="10"/>
        <v>1.4997188027244892E-3</v>
      </c>
    </row>
    <row r="204" spans="1:7" x14ac:dyDescent="0.25">
      <c r="A204" s="93" t="s">
        <v>694</v>
      </c>
      <c r="B204" s="111" t="s">
        <v>1752</v>
      </c>
      <c r="C204" s="165">
        <v>3.8170999999999999</v>
      </c>
      <c r="D204" s="176">
        <v>6</v>
      </c>
      <c r="E204" s="111"/>
      <c r="F204" s="153">
        <f t="shared" si="9"/>
        <v>1.4100537114064701E-3</v>
      </c>
      <c r="G204" s="153">
        <f t="shared" si="10"/>
        <v>3.7492970068112231E-4</v>
      </c>
    </row>
    <row r="205" spans="1:7" x14ac:dyDescent="0.25">
      <c r="A205" s="93" t="s">
        <v>695</v>
      </c>
      <c r="B205" s="111" t="s">
        <v>1753</v>
      </c>
      <c r="C205" s="165">
        <v>6.7557</v>
      </c>
      <c r="D205" s="176">
        <v>10</v>
      </c>
      <c r="F205" s="153">
        <f t="shared" si="9"/>
        <v>2.4955856168684841E-3</v>
      </c>
      <c r="G205" s="153">
        <f t="shared" si="10"/>
        <v>6.2488283446853713E-4</v>
      </c>
    </row>
    <row r="206" spans="1:7" x14ac:dyDescent="0.25">
      <c r="A206" s="93" t="s">
        <v>696</v>
      </c>
      <c r="B206" s="111" t="s">
        <v>1754</v>
      </c>
      <c r="C206" s="165">
        <v>1.4733000000000001</v>
      </c>
      <c r="D206" s="176">
        <v>2</v>
      </c>
      <c r="E206" s="106"/>
      <c r="F206" s="153">
        <f t="shared" si="9"/>
        <v>5.442435705156146E-4</v>
      </c>
      <c r="G206" s="153">
        <f t="shared" si="10"/>
        <v>1.2497656689370744E-4</v>
      </c>
    </row>
    <row r="207" spans="1:7" x14ac:dyDescent="0.25">
      <c r="A207" s="93" t="s">
        <v>697</v>
      </c>
      <c r="B207" s="111" t="s">
        <v>1755</v>
      </c>
      <c r="C207" s="165">
        <v>1.5454000000000001</v>
      </c>
      <c r="D207" s="176">
        <v>2</v>
      </c>
      <c r="E207" s="106"/>
      <c r="F207" s="153">
        <f t="shared" si="9"/>
        <v>5.7087763108316762E-4</v>
      </c>
      <c r="G207" s="153">
        <f t="shared" si="10"/>
        <v>1.2497656689370744E-4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2707.0600000000009</v>
      </c>
      <c r="D214" s="183">
        <f>SUM(D190:D213)</f>
        <v>16003</v>
      </c>
      <c r="E214" s="106"/>
      <c r="F214" s="169">
        <f>SUM(F190:F213)</f>
        <v>0.99999999999999967</v>
      </c>
      <c r="G214" s="169">
        <f>SUM(G190:G213)</f>
        <v>0.99999999999999978</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0.78060481000000004</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114.16759999999999</v>
      </c>
      <c r="D219" s="176">
        <v>1438</v>
      </c>
      <c r="F219" s="153">
        <f t="shared" ref="F219:F226" si="11">IF($C$227=0,"",IF(C219="[for completion]","",C219/$C$227))</f>
        <v>4.2174020604420319E-2</v>
      </c>
      <c r="G219" s="153">
        <f t="shared" ref="G219:G226" si="12">IF($D$227=0,"",IF(D219="[for completion]","",D219/$D$227))</f>
        <v>8.9858151596575647E-2</v>
      </c>
    </row>
    <row r="220" spans="1:7" x14ac:dyDescent="0.25">
      <c r="A220" s="93" t="s">
        <v>711</v>
      </c>
      <c r="B220" s="93" t="s">
        <v>1762</v>
      </c>
      <c r="C220" s="165">
        <v>143.70500000000001</v>
      </c>
      <c r="D220" s="176">
        <v>1094</v>
      </c>
      <c r="F220" s="153">
        <f t="shared" si="11"/>
        <v>5.3085267895254196E-2</v>
      </c>
      <c r="G220" s="153">
        <f t="shared" si="12"/>
        <v>6.8362182090857967E-2</v>
      </c>
    </row>
    <row r="221" spans="1:7" x14ac:dyDescent="0.25">
      <c r="A221" s="93" t="s">
        <v>713</v>
      </c>
      <c r="B221" s="93" t="s">
        <v>1763</v>
      </c>
      <c r="C221" s="165">
        <v>204.40809999999999</v>
      </c>
      <c r="D221" s="176">
        <v>1291</v>
      </c>
      <c r="F221" s="153">
        <f t="shared" si="11"/>
        <v>7.5509263758810813E-2</v>
      </c>
      <c r="G221" s="153">
        <f t="shared" si="12"/>
        <v>8.0672373929888144E-2</v>
      </c>
    </row>
    <row r="222" spans="1:7" x14ac:dyDescent="0.25">
      <c r="A222" s="93" t="s">
        <v>715</v>
      </c>
      <c r="B222" s="93" t="s">
        <v>1764</v>
      </c>
      <c r="C222" s="165">
        <v>319.68009999999998</v>
      </c>
      <c r="D222" s="176">
        <v>1810</v>
      </c>
      <c r="F222" s="153">
        <f t="shared" si="11"/>
        <v>0.1180912546486319</v>
      </c>
      <c r="G222" s="153">
        <f t="shared" si="12"/>
        <v>0.11310379303880523</v>
      </c>
    </row>
    <row r="223" spans="1:7" x14ac:dyDescent="0.25">
      <c r="A223" s="93" t="s">
        <v>717</v>
      </c>
      <c r="B223" s="93" t="s">
        <v>1765</v>
      </c>
      <c r="C223" s="165">
        <v>436.72289999999998</v>
      </c>
      <c r="D223" s="176">
        <v>2430</v>
      </c>
      <c r="F223" s="153">
        <f t="shared" si="11"/>
        <v>0.16132738695586307</v>
      </c>
      <c r="G223" s="153">
        <f t="shared" si="12"/>
        <v>0.15184652877585453</v>
      </c>
    </row>
    <row r="224" spans="1:7" x14ac:dyDescent="0.25">
      <c r="A224" s="93" t="s">
        <v>719</v>
      </c>
      <c r="B224" s="93" t="s">
        <v>1766</v>
      </c>
      <c r="C224" s="165">
        <v>510.35169999999999</v>
      </c>
      <c r="D224" s="176">
        <v>2777</v>
      </c>
      <c r="F224" s="153">
        <f t="shared" si="11"/>
        <v>0.18852619404542914</v>
      </c>
      <c r="G224" s="153">
        <f t="shared" si="12"/>
        <v>0.17352996313191277</v>
      </c>
    </row>
    <row r="225" spans="1:7" x14ac:dyDescent="0.25">
      <c r="A225" s="93" t="s">
        <v>721</v>
      </c>
      <c r="B225" s="93" t="s">
        <v>1767</v>
      </c>
      <c r="C225" s="165">
        <v>955.33749999999998</v>
      </c>
      <c r="D225" s="176">
        <v>5043</v>
      </c>
      <c r="F225" s="153">
        <f t="shared" si="11"/>
        <v>0.35290593311215612</v>
      </c>
      <c r="G225" s="153">
        <f t="shared" si="12"/>
        <v>0.31512841342248327</v>
      </c>
    </row>
    <row r="226" spans="1:7" x14ac:dyDescent="0.25">
      <c r="A226" s="93" t="s">
        <v>723</v>
      </c>
      <c r="B226" s="93" t="s">
        <v>1768</v>
      </c>
      <c r="C226" s="165">
        <v>22.687000000000001</v>
      </c>
      <c r="D226" s="176">
        <v>120</v>
      </c>
      <c r="F226" s="153">
        <f t="shared" si="11"/>
        <v>8.3806789794344787E-3</v>
      </c>
      <c r="G226" s="153">
        <f t="shared" si="12"/>
        <v>7.498594013622446E-3</v>
      </c>
    </row>
    <row r="227" spans="1:7" x14ac:dyDescent="0.25">
      <c r="A227" s="93" t="s">
        <v>725</v>
      </c>
      <c r="B227" s="119" t="s">
        <v>99</v>
      </c>
      <c r="C227" s="165">
        <f>SUM(C219:C226)</f>
        <v>2707.0598999999997</v>
      </c>
      <c r="D227" s="176">
        <f>SUM(D219:D226)</f>
        <v>16003</v>
      </c>
      <c r="F227" s="122">
        <f>SUM(F219:F226)</f>
        <v>1</v>
      </c>
      <c r="G227" s="122">
        <f>SUM(G219:G226)</f>
        <v>0.99999999999999989</v>
      </c>
    </row>
    <row r="228" spans="1:7" outlineLevel="1" x14ac:dyDescent="0.25">
      <c r="A228" s="93" t="s">
        <v>726</v>
      </c>
      <c r="B228" s="107" t="s">
        <v>1769</v>
      </c>
      <c r="C228" s="165">
        <v>20.1448</v>
      </c>
      <c r="D228" s="176">
        <v>107</v>
      </c>
      <c r="F228" s="153">
        <f t="shared" ref="F228:F233" si="13">IF($C$227=0,"",IF(C228="[for completion]","",C228/$C$227))</f>
        <v>7.4415789617363112E-3</v>
      </c>
      <c r="G228" s="153">
        <f t="shared" ref="G228:G233" si="14">IF($D$227=0,"",IF(D228="[for completion]","",D228/$D$227))</f>
        <v>6.6862463288133471E-3</v>
      </c>
    </row>
    <row r="229" spans="1:7" outlineLevel="1" x14ac:dyDescent="0.25">
      <c r="A229" s="93" t="s">
        <v>728</v>
      </c>
      <c r="B229" s="107" t="s">
        <v>1770</v>
      </c>
      <c r="C229" s="165">
        <v>2.5421999999999998</v>
      </c>
      <c r="D229" s="176">
        <v>13</v>
      </c>
      <c r="F229" s="153">
        <f t="shared" si="13"/>
        <v>9.391000176981677E-4</v>
      </c>
      <c r="G229" s="153">
        <f t="shared" si="14"/>
        <v>8.1234768480909826E-4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0.63053013000000002</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262.52460000000002</v>
      </c>
      <c r="D241" s="176">
        <v>2539</v>
      </c>
      <c r="F241" s="153">
        <f t="shared" ref="F241:F248" si="15">IF($C$249=0,"",IF(C241="[Mark as ND1 if not relevant]","",C241/$C$249))</f>
        <v>9.6977765211458039E-2</v>
      </c>
      <c r="G241" s="153">
        <f t="shared" ref="G241:G248" si="16">IF($D$249=0,"",IF(D241="[Mark as ND1 if not relevant]","",D241/$D$249))</f>
        <v>0.15865775167156157</v>
      </c>
    </row>
    <row r="242" spans="1:7" x14ac:dyDescent="0.25">
      <c r="A242" s="93" t="s">
        <v>744</v>
      </c>
      <c r="B242" s="93" t="s">
        <v>1776</v>
      </c>
      <c r="C242" s="177">
        <v>285.96969999999999</v>
      </c>
      <c r="D242" s="176">
        <v>1766</v>
      </c>
      <c r="F242" s="153">
        <f t="shared" si="15"/>
        <v>0.10563849035172738</v>
      </c>
      <c r="G242" s="153">
        <f t="shared" si="16"/>
        <v>0.11035430856714366</v>
      </c>
    </row>
    <row r="243" spans="1:7" x14ac:dyDescent="0.25">
      <c r="A243" s="93" t="s">
        <v>745</v>
      </c>
      <c r="B243" s="93" t="s">
        <v>1777</v>
      </c>
      <c r="C243" s="177">
        <v>426.24299999999999</v>
      </c>
      <c r="D243" s="176">
        <v>2433</v>
      </c>
      <c r="F243" s="153">
        <f t="shared" si="15"/>
        <v>0.15745607679062268</v>
      </c>
      <c r="G243" s="153">
        <f t="shared" si="16"/>
        <v>0.1520339936261951</v>
      </c>
    </row>
    <row r="244" spans="1:7" x14ac:dyDescent="0.25">
      <c r="A244" s="93" t="s">
        <v>746</v>
      </c>
      <c r="B244" s="93" t="s">
        <v>1778</v>
      </c>
      <c r="C244" s="177">
        <v>674.31500000000005</v>
      </c>
      <c r="D244" s="176">
        <v>3629</v>
      </c>
      <c r="F244" s="153">
        <f t="shared" si="15"/>
        <v>0.24909498671196653</v>
      </c>
      <c r="G244" s="153">
        <f t="shared" si="16"/>
        <v>0.22676998062863213</v>
      </c>
    </row>
    <row r="245" spans="1:7" x14ac:dyDescent="0.25">
      <c r="A245" s="93" t="s">
        <v>747</v>
      </c>
      <c r="B245" s="93" t="s">
        <v>1779</v>
      </c>
      <c r="C245" s="177">
        <v>753.83569999999997</v>
      </c>
      <c r="D245" s="176">
        <v>4022</v>
      </c>
      <c r="F245" s="153">
        <f t="shared" si="15"/>
        <v>0.27847029010848928</v>
      </c>
      <c r="G245" s="153">
        <f t="shared" si="16"/>
        <v>0.25132787602324563</v>
      </c>
    </row>
    <row r="246" spans="1:7" x14ac:dyDescent="0.25">
      <c r="A246" s="93" t="s">
        <v>748</v>
      </c>
      <c r="B246" s="93" t="s">
        <v>1780</v>
      </c>
      <c r="C246" s="177">
        <v>277.80529999999999</v>
      </c>
      <c r="D246" s="176">
        <v>1469</v>
      </c>
      <c r="F246" s="153">
        <f t="shared" si="15"/>
        <v>0.10262252435733132</v>
      </c>
      <c r="G246" s="153">
        <f t="shared" si="16"/>
        <v>9.1795288383428111E-2</v>
      </c>
    </row>
    <row r="247" spans="1:7" x14ac:dyDescent="0.25">
      <c r="A247" s="93" t="s">
        <v>749</v>
      </c>
      <c r="B247" s="93" t="s">
        <v>1781</v>
      </c>
      <c r="C247" s="177">
        <v>26.366399999999999</v>
      </c>
      <c r="D247" s="176">
        <v>145</v>
      </c>
      <c r="F247" s="153">
        <f t="shared" si="15"/>
        <v>9.7398664684048165E-3</v>
      </c>
      <c r="G247" s="153">
        <f t="shared" si="16"/>
        <v>9.0608010997937881E-3</v>
      </c>
    </row>
    <row r="248" spans="1:7" x14ac:dyDescent="0.25">
      <c r="A248" s="93" t="s">
        <v>750</v>
      </c>
      <c r="B248" s="93" t="s">
        <v>1768</v>
      </c>
      <c r="C248" s="177">
        <v>0</v>
      </c>
      <c r="D248" s="176">
        <v>0</v>
      </c>
      <c r="F248" s="153">
        <f t="shared" si="15"/>
        <v>0</v>
      </c>
      <c r="G248" s="153">
        <f t="shared" si="16"/>
        <v>0</v>
      </c>
    </row>
    <row r="249" spans="1:7" x14ac:dyDescent="0.25">
      <c r="A249" s="93" t="s">
        <v>751</v>
      </c>
      <c r="B249" s="119" t="s">
        <v>99</v>
      </c>
      <c r="C249" s="165">
        <f>SUM(C241:C248)</f>
        <v>2707.0596999999998</v>
      </c>
      <c r="D249" s="176">
        <f>SUM(D241:D248)</f>
        <v>16003</v>
      </c>
      <c r="F249" s="122">
        <f>SUM(F241:F248)</f>
        <v>1</v>
      </c>
      <c r="G249" s="122">
        <f>SUM(G241:G248)</f>
        <v>0.99999999999999989</v>
      </c>
    </row>
    <row r="250" spans="1:7" outlineLevel="1" x14ac:dyDescent="0.25">
      <c r="A250" s="93" t="s">
        <v>752</v>
      </c>
      <c r="B250" s="107" t="s">
        <v>1769</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0.317</v>
      </c>
      <c r="E277" s="88"/>
      <c r="F277" s="168"/>
      <c r="G277" s="168"/>
    </row>
    <row r="278" spans="1:7" x14ac:dyDescent="0.25">
      <c r="A278" s="93" t="s">
        <v>783</v>
      </c>
      <c r="B278" s="93" t="s">
        <v>784</v>
      </c>
      <c r="C278" s="122">
        <v>0.68300000000000005</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63"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90"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0" workbookViewId="0">
      <selection activeCell="G15" sqref="G1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1810</v>
      </c>
    </row>
    <row r="7" spans="1:13" x14ac:dyDescent="0.25">
      <c r="A7" s="1" t="s">
        <v>1293</v>
      </c>
      <c r="B7" s="39" t="s">
        <v>1294</v>
      </c>
      <c r="C7" s="93" t="s">
        <v>1811</v>
      </c>
    </row>
    <row r="8" spans="1:13" x14ac:dyDescent="0.25">
      <c r="A8" s="1" t="s">
        <v>1295</v>
      </c>
      <c r="B8" s="39" t="s">
        <v>1296</v>
      </c>
      <c r="C8" s="93" t="s">
        <v>1812</v>
      </c>
    </row>
    <row r="9" spans="1:13" x14ac:dyDescent="0.25">
      <c r="A9" s="1" t="s">
        <v>1297</v>
      </c>
      <c r="B9" s="39" t="s">
        <v>1298</v>
      </c>
      <c r="C9" s="93" t="s">
        <v>1787</v>
      </c>
    </row>
    <row r="10" spans="1:13" ht="44.25" customHeight="1" x14ac:dyDescent="0.25">
      <c r="A10" s="1" t="s">
        <v>1299</v>
      </c>
      <c r="B10" s="39" t="s">
        <v>1792</v>
      </c>
      <c r="C10" s="93" t="s">
        <v>1793</v>
      </c>
    </row>
    <row r="11" spans="1:13" ht="54.75" customHeight="1" x14ac:dyDescent="0.25">
      <c r="A11" s="1" t="s">
        <v>1300</v>
      </c>
      <c r="B11" s="39" t="s">
        <v>1794</v>
      </c>
      <c r="C11" s="93" t="s">
        <v>1813</v>
      </c>
    </row>
    <row r="12" spans="1:13" ht="45" x14ac:dyDescent="0.25">
      <c r="A12" s="1" t="s">
        <v>1301</v>
      </c>
      <c r="B12" s="39" t="s">
        <v>1302</v>
      </c>
      <c r="C12" s="93" t="s">
        <v>1790</v>
      </c>
    </row>
    <row r="13" spans="1:13" x14ac:dyDescent="0.25">
      <c r="A13" s="1" t="s">
        <v>1303</v>
      </c>
      <c r="B13" s="39" t="s">
        <v>1304</v>
      </c>
      <c r="C13" s="93" t="s">
        <v>1789</v>
      </c>
    </row>
    <row r="14" spans="1:13" ht="30" x14ac:dyDescent="0.25">
      <c r="A14" s="1" t="s">
        <v>1305</v>
      </c>
      <c r="B14" s="39" t="s">
        <v>1306</v>
      </c>
      <c r="C14" s="93" t="s">
        <v>1788</v>
      </c>
    </row>
    <row r="15" spans="1:13" x14ac:dyDescent="0.25">
      <c r="A15" s="1" t="s">
        <v>1307</v>
      </c>
      <c r="B15" s="39" t="s">
        <v>1308</v>
      </c>
      <c r="C15" s="93" t="s">
        <v>1791</v>
      </c>
    </row>
    <row r="16" spans="1:13" ht="30" x14ac:dyDescent="0.25">
      <c r="A16" s="1" t="s">
        <v>1309</v>
      </c>
      <c r="B16" s="43" t="s">
        <v>1310</v>
      </c>
      <c r="C16" s="93" t="s">
        <v>1786</v>
      </c>
    </row>
    <row r="17" spans="1:3" ht="30" customHeight="1" x14ac:dyDescent="0.25">
      <c r="A17" s="1" t="s">
        <v>1311</v>
      </c>
      <c r="B17" s="43" t="s">
        <v>1312</v>
      </c>
      <c r="C17" s="93" t="s">
        <v>1814</v>
      </c>
    </row>
    <row r="18" spans="1:3" x14ac:dyDescent="0.25">
      <c r="A18" s="1" t="s">
        <v>1313</v>
      </c>
      <c r="B18" s="43" t="s">
        <v>1314</v>
      </c>
      <c r="C18" s="93"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election activeCell="A21" sqref="A21"/>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62" zoomScale="60" zoomScaleNormal="80" workbookViewId="0">
      <selection activeCell="A21" sqref="A2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59.503799999999998</v>
      </c>
      <c r="H75" s="23"/>
    </row>
    <row r="76" spans="1:14" x14ac:dyDescent="0.25">
      <c r="A76" s="25" t="s">
        <v>1426</v>
      </c>
      <c r="B76" s="25" t="s">
        <v>1454</v>
      </c>
      <c r="C76" s="129">
        <v>312.05919999999998</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1.2999999999999999E-3</v>
      </c>
      <c r="D82" s="188" t="str">
        <f t="shared" ref="D82:D87" si="0">IF(C82="","","ND2")</f>
        <v>ND2</v>
      </c>
      <c r="E82" s="188" t="str">
        <f>IF(C82="","","ND2")</f>
        <v>ND2</v>
      </c>
      <c r="F82" s="188" t="str">
        <f t="shared" ref="F82:F87" si="1">IF(C82="","","ND2")</f>
        <v>ND2</v>
      </c>
      <c r="G82" s="178">
        <f t="shared" ref="G82:G87" si="2">IF(C82="","",C82)</f>
        <v>1.2999999999999999E-3</v>
      </c>
      <c r="H82" s="23"/>
    </row>
    <row r="83" spans="1:8" x14ac:dyDescent="0.25">
      <c r="A83" s="25" t="s">
        <v>1433</v>
      </c>
      <c r="B83" s="25" t="s">
        <v>1803</v>
      </c>
      <c r="C83" s="178">
        <v>5.0000000000000001E-4</v>
      </c>
      <c r="D83" s="189" t="str">
        <f t="shared" si="0"/>
        <v>ND2</v>
      </c>
      <c r="E83" s="189" t="str">
        <f>IF(C83="","","ND2")</f>
        <v>ND2</v>
      </c>
      <c r="F83" s="189" t="str">
        <f t="shared" si="1"/>
        <v>ND2</v>
      </c>
      <c r="G83" s="156">
        <f t="shared" si="2"/>
        <v>5.0000000000000001E-4</v>
      </c>
      <c r="H83" s="23"/>
    </row>
    <row r="84" spans="1:8" x14ac:dyDescent="0.25">
      <c r="A84" s="25" t="s">
        <v>1434</v>
      </c>
      <c r="B84" s="25" t="s">
        <v>1804</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1805</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1806</v>
      </c>
      <c r="C86" s="178">
        <v>1E-4</v>
      </c>
      <c r="D86" s="189" t="str">
        <f t="shared" si="0"/>
        <v>ND2</v>
      </c>
      <c r="E86" s="189" t="str">
        <f>IF(D86="","","ND2")</f>
        <v>ND2</v>
      </c>
      <c r="F86" s="189" t="str">
        <f t="shared" si="1"/>
        <v>ND2</v>
      </c>
      <c r="G86" s="156">
        <f t="shared" si="2"/>
        <v>1E-4</v>
      </c>
      <c r="H86" s="23"/>
    </row>
    <row r="87" spans="1:8" outlineLevel="1" x14ac:dyDescent="0.25">
      <c r="A87" s="25" t="s">
        <v>1436</v>
      </c>
      <c r="B87" s="25" t="s">
        <v>1807</v>
      </c>
      <c r="C87" s="178">
        <v>0.99770000000000003</v>
      </c>
      <c r="D87" s="189" t="str">
        <f t="shared" si="0"/>
        <v>ND2</v>
      </c>
      <c r="E87" s="189" t="str">
        <f>IF(D87="","","ND2")</f>
        <v>ND2</v>
      </c>
      <c r="F87" s="189" t="str">
        <f t="shared" si="1"/>
        <v>ND2</v>
      </c>
      <c r="G87" s="156">
        <f t="shared" si="2"/>
        <v>0.99770000000000003</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34"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DD2889-3641-4FB9-93FC-C3258DF97F4D}"/>
</file>

<file path=customXml/itemProps2.xml><?xml version="1.0" encoding="utf-8"?>
<ds:datastoreItem xmlns:ds="http://schemas.openxmlformats.org/officeDocument/2006/customXml" ds:itemID="{3B63AD02-C1E8-4A89-9013-6529D73535C4}"/>
</file>

<file path=customXml/itemProps3.xml><?xml version="1.0" encoding="utf-8"?>
<ds:datastoreItem xmlns:ds="http://schemas.openxmlformats.org/officeDocument/2006/customXml" ds:itemID="{29AAA458-59DA-4373-B354-89D80701AB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dcterms:created xsi:type="dcterms:W3CDTF">2019-08-22T12:29:19Z</dcterms:created>
  <dcterms:modified xsi:type="dcterms:W3CDTF">2019-08-22T12:37:20Z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