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firstSheet="4"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7" i="10"/>
  <c r="F153" i="10"/>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F355" i="9"/>
  <c r="F353" i="9"/>
  <c r="F351" i="9"/>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C179" i="8"/>
  <c r="F174" i="8"/>
  <c r="D167" i="8"/>
  <c r="C167" i="8"/>
  <c r="G166" i="8"/>
  <c r="F166" i="8"/>
  <c r="G165" i="8"/>
  <c r="F165" i="8"/>
  <c r="G164" i="8"/>
  <c r="G167" i="8" s="1"/>
  <c r="F164" i="8"/>
  <c r="F167" i="8" s="1"/>
  <c r="F162" i="8"/>
  <c r="F160" i="8"/>
  <c r="F158" i="8"/>
  <c r="F156" i="8"/>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F136" i="8"/>
  <c r="D129" i="8"/>
  <c r="C129" i="8"/>
  <c r="F135"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D80" i="8"/>
  <c r="G80" i="8" s="1"/>
  <c r="D79" i="8"/>
  <c r="D78" i="8"/>
  <c r="G78" i="8" s="1"/>
  <c r="D77" i="8"/>
  <c r="G81" i="8" s="1"/>
  <c r="C77" i="8"/>
  <c r="F82" i="8" s="1"/>
  <c r="G76" i="8"/>
  <c r="F76" i="8"/>
  <c r="G75" i="8"/>
  <c r="F75" i="8"/>
  <c r="G74" i="8"/>
  <c r="F74" i="8"/>
  <c r="G73" i="8"/>
  <c r="F73" i="8"/>
  <c r="G72" i="8"/>
  <c r="F72" i="8"/>
  <c r="G71" i="8"/>
  <c r="F71" i="8"/>
  <c r="G70" i="8"/>
  <c r="G77" i="8" s="1"/>
  <c r="F70" i="8"/>
  <c r="F77" i="8" s="1"/>
  <c r="C58" i="8"/>
  <c r="F64" i="8" s="1"/>
  <c r="F56" i="8"/>
  <c r="F54" i="8"/>
  <c r="F212" i="8" l="1"/>
  <c r="F193" i="8"/>
  <c r="F195" i="8"/>
  <c r="F197" i="8"/>
  <c r="F199" i="8"/>
  <c r="F201" i="8"/>
  <c r="F203" i="8"/>
  <c r="F205" i="8"/>
  <c r="F210" i="8"/>
  <c r="F214" i="8"/>
  <c r="G104" i="8"/>
  <c r="G102" i="8"/>
  <c r="G99" i="8"/>
  <c r="G97" i="8"/>
  <c r="G95" i="8"/>
  <c r="G93" i="8"/>
  <c r="G105" i="8"/>
  <c r="G103" i="8"/>
  <c r="G101" i="8"/>
  <c r="G98" i="8"/>
  <c r="G96" i="8"/>
  <c r="G94" i="8"/>
  <c r="F59" i="8"/>
  <c r="F61" i="8"/>
  <c r="F63" i="8"/>
  <c r="F79" i="8"/>
  <c r="F81" i="8"/>
  <c r="F102" i="8"/>
  <c r="F104" i="8"/>
  <c r="G136" i="8"/>
  <c r="G135" i="8"/>
  <c r="G130" i="8"/>
  <c r="G131" i="8"/>
  <c r="G132" i="8"/>
  <c r="G133" i="8"/>
  <c r="G134" i="8"/>
  <c r="F187" i="8"/>
  <c r="F185" i="8"/>
  <c r="F183" i="8"/>
  <c r="F181" i="8"/>
  <c r="F178" i="8"/>
  <c r="F175" i="8"/>
  <c r="F179" i="8" s="1"/>
  <c r="F182" i="8"/>
  <c r="F186" i="8"/>
  <c r="F25" i="9"/>
  <c r="F23" i="9"/>
  <c r="F21" i="9"/>
  <c r="F19" i="9"/>
  <c r="F17" i="9"/>
  <c r="F14" i="9"/>
  <c r="F12" i="9"/>
  <c r="F18" i="9"/>
  <c r="F22" i="9"/>
  <c r="F26" i="9"/>
  <c r="F251" i="9"/>
  <c r="F253" i="9"/>
  <c r="F255" i="9"/>
  <c r="F330" i="9"/>
  <c r="F332" i="9"/>
  <c r="F334" i="9"/>
  <c r="F159" i="11"/>
  <c r="F161" i="11"/>
  <c r="F163" i="11"/>
  <c r="F53" i="8"/>
  <c r="F55" i="8"/>
  <c r="F57" i="8"/>
  <c r="F60" i="8"/>
  <c r="F62" i="8"/>
  <c r="F78" i="8"/>
  <c r="G79" i="8"/>
  <c r="F80" i="8"/>
  <c r="F94" i="8"/>
  <c r="F100" i="8" s="1"/>
  <c r="F96" i="8"/>
  <c r="F98" i="8"/>
  <c r="F101" i="8"/>
  <c r="F103" i="8"/>
  <c r="F130" i="8"/>
  <c r="F131" i="8"/>
  <c r="F132" i="8"/>
  <c r="F133" i="8"/>
  <c r="F134" i="8"/>
  <c r="F157" i="8"/>
  <c r="F159" i="8"/>
  <c r="F177" i="8"/>
  <c r="F180" i="8"/>
  <c r="F184" i="8"/>
  <c r="F13" i="9"/>
  <c r="F16" i="9"/>
  <c r="F20" i="9"/>
  <c r="F24" i="9"/>
  <c r="F229" i="9"/>
  <c r="F231" i="9"/>
  <c r="F250" i="9"/>
  <c r="F252" i="9"/>
  <c r="F329" i="9"/>
  <c r="F331" i="9"/>
  <c r="F352" i="9"/>
  <c r="F354" i="9"/>
  <c r="F158" i="10"/>
  <c r="F156" i="10"/>
  <c r="F154" i="10"/>
  <c r="F151" i="10"/>
  <c r="F149" i="10"/>
  <c r="F152" i="10" s="1"/>
  <c r="F155" i="10"/>
  <c r="F159" i="10"/>
  <c r="F158" i="11"/>
  <c r="F160" i="11"/>
  <c r="F181" i="11"/>
  <c r="F183" i="11"/>
  <c r="G156" i="8"/>
  <c r="G157" i="8"/>
  <c r="G158" i="8"/>
  <c r="G159" i="8"/>
  <c r="G160" i="8"/>
  <c r="G161" i="8"/>
  <c r="F209" i="8"/>
  <c r="F211" i="8"/>
  <c r="F213" i="8"/>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8" i="8" l="1"/>
  <c r="F58" i="8"/>
  <c r="F15" i="9"/>
  <c r="G100" i="8"/>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<sst xmlns="http://schemas.openxmlformats.org/spreadsheetml/2006/main" count="2473" uniqueCount="1816">
  <si>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</si>
  <si>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</si>
  <si>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</si>
  <si>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</si>
  <si>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</si>
  <si>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</si>
  <si>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</si>
  <si>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</si>
  <si>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</si>
  <si>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</si>
  <si>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</si>
  <si>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</si>
  <si>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</si>
  <si>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</si>
  <si>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</si>
  <si>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</si>
  <si>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</si>
  <si>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</si>
  <si>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</si>
  <si>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</si>
  <si>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</si>
  <si>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</si>
  <si>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</si>
  <si>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</si>
  <si>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</si>
  <si>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</si>
  <si>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</si>
  <si>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</si>
  <si>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</si>
  <si>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</si>
  <si>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</si>
  <si>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</si>
  <si>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</si>
  <si>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</si>
  <si>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</si>
  <si>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</si>
  <si>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</si>
  <si>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</si>
  <si>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</si>
  <si>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</si>
  <si>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</si>
  <si>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</si>
  <si>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</si>
  <si>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</si>
  <si>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</si>
  <si>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</si>
  <si>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</si>
  <si>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</si>
  <si>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</si>
  <si>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</si>
  <si>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</si>
  <si>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</si>
  <si>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</si>
  <si>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</si>
  <si>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</si>
  <si>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</si>
  <si>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</si>
  <si>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</si>
  <si>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</si>
  <si>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</si>
  <si>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</si>
  <si>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</si>
  <si>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</si>
  <si>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</si>
  <si>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</si>
  <si>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</si>
  <si>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</si>
  <si>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</si>
  <si>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</si>
  <si>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</si>
  <si>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</si>
  <si>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</si>
  <si>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</si>
  <si>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</si>
  <si>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</si>
  <si>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</si>
  <si>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</si>
  <si>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</si>
  <si>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</si>
  <si>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</si>
  <si>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</si>
  <si>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</si>
  <si>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</si>
  <si>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</si>
  <si>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</si>
  <si>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</si>
  <si>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</si>
  <si>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</si>
  <si>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</si>
  <si>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</si>
  <si>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</si>
  <si>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</si>
  <si>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</si>
  <si>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</si>
  <si>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</si>
  <si>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</si>
  <si>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</si>
  <si>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</si>
  <si>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</si>
  <si>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</si>
  <si>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</si>
  <si>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</si>
  <si>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</si>
  <si>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</si>
  <si>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</si>
  <si>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</si>
  <si>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</si>
  <si>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</si>
  <si>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</si>
  <si>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</si>
  <si>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</si>
  <si>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</si>
  <si>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</si>
  <si>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</si>
  <si>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</si>
  <si>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</si>
  <si>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</si>
  <si>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</si>
  <si>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</si>
  <si>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</si>
  <si>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</si>
  <si>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</si>
  <si>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</si>
  <si>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</si>
  <si>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</si>
  <si>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</si>
  <si>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</si>
  <si>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</si>
  <si>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</si>
  <si>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</si>
  <si>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</si>
  <si>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</si>
  <si>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</si>
  <si>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</si>
  <si>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</si>
  <si>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</si>
  <si>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</si>
  <si>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</si>
  <si>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</si>
  <si>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</si>
  <si>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</si>
  <si>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</si>
  <si>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</si>
  <si>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</si>
  <si>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</si>
  <si>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</si>
  <si>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</si>
  <si>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</si>
  <si>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</si>
  <si>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</si>
  <si>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</si>
  <si>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</si>
  <si>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</si>
  <si>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</si>
  <si>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</si>
  <si>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</si>
  <si>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</si>
  <si>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</si>
  <si>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</si>
  <si>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</si>
  <si>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</si>
  <si>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</si>
  <si>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</si>
  <si>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</si>
  <si>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</si>
  <si>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</si>
  <si>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</si>
  <si>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</si>
  <si>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</si>
  <si>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</si>
  <si>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</si>
  <si>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</si>
  <si>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</si>
  <si>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</si>
  <si>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</si>
  <si>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</si>
  <si>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</si>
  <si>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</si>
  <si>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</si>
  <si>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</si>
  <si>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</si>
  <si>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</si>
  <si>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</si>
  <si>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</si>
  <si>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</si>
  <si>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</si>
  <si>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</si>
  <si>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</si>
  <si>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</si>
  <si>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</si>
  <si>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</si>
  <si>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</si>
  <si>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</si>
  <si>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</si>
  <si>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</si>
  <si>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</si>
  <si>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</si>
  <si>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</si>
  <si>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</si>
  <si>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</si>
  <si>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</si>
  <si>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</si>
  <si>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</si>
  <si>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</si>
  <si>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</si>
  <si>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</si>
  <si>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</si>
  <si>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</si>
  <si>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</si>
  <si>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</si>
  <si>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</si>
  <si>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</si>
  <si>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</si>
  <si>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</si>
  <si>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</si>
  <si>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</si>
  <si>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</si>
  <si>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</si>
  <si>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</si>
  <si>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</si>
  <si>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</si>
  <si>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</si>
  <si>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</si>
  <si>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</si>
  <si>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</si>
  <si>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</si>
  <si>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</si>
  <si>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</si>
  <si>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</si>
  <si>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</si>
  <si>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</si>
  <si>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</si>
  <si>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</si>
  <si>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</si>
  <si>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</si>
  <si>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</si>
  <si>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</si>
  <si>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</si>
  <si>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</si>
  <si>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</si>
  <si>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</si>
  <si>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</si>
  <si>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</si>
  <si>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</si>
  <si>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</si>
  <si>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</si>
  <si>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</si>
  <si>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</si>
  <si>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</si>
  <si>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</si>
  <si>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</si>
  <si>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</si>
  <si>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</si>
  <si>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</si>
  <si>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</si>
  <si>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</si>
  <si>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</si>
  <si>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</si>
  <si>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</si>
  <si>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</si>
  <si>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</si>
  <si>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</si>
  <si>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</si>
  <si>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</si>
  <si>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</si>
  <si>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</si>
  <si>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</si>
  <si>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</si>
  <si>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</si>
  <si>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</si>
  <si>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</si>
  <si>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</si>
  <si>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</si>
  <si>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</si>
  <si>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</si>
  <si>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</si>
  <si>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</si>
  <si>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</si>
  <si>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</si>
  <si>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</si>
  <si>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</si>
  <si>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</si>
  <si>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</si>
  <si>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</si>
  <si>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</si>
  <si>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</si>
  <si>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</si>
  <si>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</si>
  <si>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</si>
  <si>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</si>
  <si>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</si>
  <si>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</si>
  <si>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</si>
  <si>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</si>
  <si>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</si>
  <si>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</si>
  <si>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</si>
  <si>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</si>
  <si>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</si>
  <si>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</si>
  <si>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</si>
  <si>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</si>
  <si>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</si>
  <si>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</si>
  <si>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</si>
  <si>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</si>
  <si>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</si>
  <si>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</si>
  <si>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</si>
  <si>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</si>
  <si>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</si>
  <si>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</si>
  <si>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</si>
  <si>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</si>
  <si>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</si>
  <si>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</si>
  <si>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</si>
  <si>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</si>
  <si>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</si>
  <si>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</si>
  <si>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</si>
  <si>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</si>
  <si>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</si>
  <si>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</si>
  <si>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</si>
  <si>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</si>
  <si>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</si>
  <si>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</si>
  <si>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</si>
  <si>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</si>
  <si>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</si>
  <si>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</si>
  <si>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</si>
  <si>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</si>
  <si>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</si>
  <si>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</si>
  <si>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</si>
  <si>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</si>
  <si>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</si>
  <si>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</si>
  <si>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</si>
  <si>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</si>
  <si>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</si>
  <si>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</si>
  <si>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</si>
  <si>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</si>
  <si>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</si>
  <si>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</si>
  <si>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</si>
  <si>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</si>
  <si>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</si>
  <si>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</si>
  <si>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</si>
  <si>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</si>
  <si>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</si>
  <si>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</si>
  <si>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</si>
  <si>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</si>
  <si>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</si>
  <si>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</si>
  <si>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</si>
  <si>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</si>
  <si>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</si>
  <si>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</si>
  <si>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</si>
  <si>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</si>
  <si>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</si>
  <si>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</si>
  <si>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</si>
  <si>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</si>
  <si>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</si>
  <si>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</si>
  <si>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</si>
  <si>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</si>
  <si>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</si>
  <si>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</si>
  <si>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</si>
  <si>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</si>
  <si>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</si>
  <si>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</si>
  <si>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</si>
  <si>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</si>
  <si>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</si>
  <si>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</si>
  <si>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</si>
  <si>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</si>
  <si>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</si>
  <si>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</si>
  <si>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</si>
  <si>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</si>
  <si>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</si>
  <si>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</si>
  <si>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</si>
  <si>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</si>
  <si>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</si>
  <si>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</si>
  <si>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</si>
  <si>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</si>
  <si>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</si>
  <si>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</si>
  <si>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</si>
  <si>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</si>
  <si>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</si>
  <si>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</si>
  <si>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</si>
  <si>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</si>
  <si>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</si>
  <si>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</si>
  <si>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</si>
  <si>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</si>
  <si>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</si>
  <si>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</si>
  <si>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</si>
  <si>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</si>
  <si>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</si>
  <si>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</si>
  <si>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</si>
  <si>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</si>
  <si>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</si>
  <si>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</si>
  <si>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</si>
  <si>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</si>
  <si>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</si>
  <si>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</si>
  <si>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</si>
  <si>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</si>
  <si>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</si>
  <si>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</si>
  <si>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</si>
  <si>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</si>
  <si>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</si>
  <si>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</si>
  <si>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</si>
  <si>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</si>
  <si>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</si>
  <si>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</si>
  <si>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</si>
  <si>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</si>
  <si>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</si>
  <si>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</si>
  <si>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</si>
  <si>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</si>
  <si>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</si>
  <si>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</si>
  <si>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</si>
  <si>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</si>
  <si>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</si>
  <si>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</si>
  <si>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</si>
  <si>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</si>
  <si>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</si>
  <si>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</si>
  <si>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</si>
  <si>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</si>
  <si>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</si>
  <si>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</si>
  <si>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</si>
  <si>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</si>
  <si>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</si>
  <si>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</si>
  <si>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</si>
  <si>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</si>
  <si>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</si>
  <si>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</si>
  <si>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</si>
  <si>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</si>
  <si>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</si>
  <si>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</si>
  <si>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</si>
  <si>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</si>
  <si>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</si>
  <si>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</si>
  <si>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</si>
  <si>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</si>
  <si>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</si>
  <si>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</si>
  <si>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</si>
  <si>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</si>
  <si>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</si>
  <si>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</si>
  <si>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</si>
  <si>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</si>
  <si>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</si>
  <si>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</si>
  <si>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</si>
  <si>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</si>
  <si>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</si>
  <si>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</si>
  <si>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</si>
  <si>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</si>
  <si>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</si>
  <si>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</si>
  <si>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</si>
  <si>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</si>
  <si>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</si>
  <si>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</si>
  <si>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</si>
  <si>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</si>
  <si>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</si>
  <si>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</si>
  <si>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</si>
  <si>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</si>
  <si>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</si>
  <si>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</si>
  <si>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</si>
  <si>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</si>
  <si>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</si>
  <si>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</si>
  <si>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</si>
  <si>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</si>
  <si>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</si>
  <si>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</si>
  <si>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</si>
  <si>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</si>
  <si>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</si>
  <si>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</si>
  <si>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</si>
  <si>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</si>
  <si>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</si>
  <si>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</si>
  <si>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</si>
  <si>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</si>
  <si>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</si>
  <si>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</si>
  <si>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</si>
  <si>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</si>
  <si>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</si>
  <si>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</si>
  <si>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</si>
  <si>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</si>
  <si>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</si>
  <si>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</si>
  <si>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</si>
  <si>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</si>
  <si>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</si>
  <si>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</si>
  <si>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</si>
  <si>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</si>
  <si>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</si>
  <si>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</si>
  <si>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</si>
  <si>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</si>
  <si>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</si>
  <si>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</si>
  <si>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</si>
  <si>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</si>
  <si>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</si>
  <si>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</si>
  <si>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</si>
  <si>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</si>
  <si>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</si>
  <si>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</si>
  <si>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</si>
  <si>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</si>
  <si>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</si>
  <si>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</si>
  <si>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</si>
  <si>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</si>
  <si>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</si>
  <si>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</si>
  <si>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</si>
  <si>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</si>
  <si>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</si>
  <si>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</si>
  <si>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</si>
  <si>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</si>
  <si>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</si>
  <si>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</si>
  <si>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</si>
  <si>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</si>
  <si>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</si>
  <si>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</si>
  <si>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</si>
  <si>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</si>
  <si>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</si>
  <si>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</si>
  <si>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</si>
  <si>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</si>
  <si>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</si>
  <si>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</si>
  <si>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</si>
  <si>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</si>
  <si>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</si>
  <si>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</si>
  <si>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</si>
  <si>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</si>
  <si>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</si>
  <si>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</si>
  <si>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</si>
  <si>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</si>
  <si>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</si>
  <si>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</si>
  <si>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</si>
  <si>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</si>
  <si>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</si>
  <si>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</si>
  <si>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</si>
  <si>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</si>
  <si>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</si>
  <si>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</si>
  <si>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</si>
  <si>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</si>
  <si>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</si>
  <si>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</si>
  <si>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</si>
  <si>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</si>
  <si>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</si>
  <si>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</si>
  <si>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</si>
  <si>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</si>
  <si>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</si>
  <si>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</si>
  <si>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</si>
  <si>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</si>
  <si>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</si>
  <si>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</si>
  <si>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</si>
  <si>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</si>
  <si>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</si>
  <si>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</si>
  <si>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</si>
  <si>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</si>
  <si>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</si>
  <si>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</si>
  <si>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</si>
  <si>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</si>
  <si>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</si>
  <si>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</si>
  <si>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</si>
  <si>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</si>
  <si>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</si>
  <si>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</si>
  <si>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</si>
  <si>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</si>
  <si>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</si>
  <si>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</si>
  <si>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</si>
  <si>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</si>
  <si>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</si>
  <si>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</si>
  <si>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</si>
  <si>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</si>
  <si>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</si>
  <si>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</si>
  <si>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</si>
  <si>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</si>
  <si>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</si>
  <si>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</si>
  <si>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</si>
  <si>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</si>
  <si>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</si>
  <si>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</si>
  <si>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</si>
  <si>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</si>
  <si>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</si>
  <si>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</si>
  <si>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</si>
  <si>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</si>
  <si>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</si>
  <si>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</si>
  <si>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</si>
  <si>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</si>
  <si>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</si>
  <si>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</si>
  <si>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</si>
  <si>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</si>
  <si>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</si>
  <si>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</si>
  <si>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</si>
  <si>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</si>
  <si>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</si>
  <si>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</si>
  <si>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</si>
  <si>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</si>
  <si>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</si>
  <si>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</si>
  <si>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</si>
  <si>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</si>
  <si>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</si>
  <si>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</si>
  <si>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</si>
  <si>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</si>
  <si>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</si>
  <si>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</si>
  <si>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</si>
  <si>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</si>
  <si>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</si>
  <si>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</si>
  <si>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</si>
  <si>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</si>
  <si>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</si>
  <si>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</si>
  <si>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</si>
  <si>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</si>
  <si>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</si>
  <si>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</si>
  <si>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</si>
  <si>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</si>
  <si>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</si>
  <si>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</si>
  <si>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</si>
  <si>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</si>
  <si>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</si>
  <si>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</si>
  <si>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</si>
  <si>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</si>
  <si>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</si>
  <si>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</si>
  <si>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</si>
  <si>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</si>
  <si>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</si>
  <si>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</si>
  <si>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</si>
  <si>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</si>
  <si>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</si>
  <si>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</si>
  <si>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</si>
  <si>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</si>
  <si>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</si>
  <si>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</si>
  <si>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</si>
  <si>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</si>
  <si>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</si>
  <si>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</si>
  <si>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</si>
  <si>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</si>
  <si>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</si>
  <si>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</si>
  <si>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</si>
  <si>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</si>
  <si>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</si>
  <si>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</si>
  <si>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</si>
  <si>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</si>
  <si>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</si>
  <si>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</si>
  <si>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</si>
  <si>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</si>
  <si>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</si>
  <si>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</si>
  <si>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</si>
  <si>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</si>
  <si>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</si>
  <si>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</si>
  <si>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</si>
  <si>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</si>
  <si>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</si>
  <si>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</si>
  <si>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</si>
  <si>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</si>
  <si>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</si>
  <si>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</si>
  <si>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</si>
  <si>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</si>
  <si>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</si>
  <si>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</si>
  <si>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</si>
  <si>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</si>
  <si>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</si>
  <si>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</si>
  <si>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</si>
  <si>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</si>
  <si>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</si>
  <si>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</si>
  <si>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</si>
  <si>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</si>
  <si>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</si>
  <si>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</si>
  <si>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</si>
  <si>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</si>
  <si>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</si>
  <si>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</si>
  <si>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</si>
  <si>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</si>
  <si>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</si>
  <si>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</si>
  <si>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</si>
  <si>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</si>
  <si>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</si>
  <si>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</si>
  <si>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</si>
  <si>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</si>
  <si>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</si>
  <si>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</si>
  <si>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</si>
  <si>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</si>
  <si>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</si>
  <si>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</si>
  <si>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</si>
  <si>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</si>
  <si>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</si>
  <si>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</si>
  <si>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</si>
  <si>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</si>
  <si>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</si>
  <si>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</si>
  <si>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</si>
  <si>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</si>
  <si>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</si>
  <si>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</si>
  <si>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</si>
  <si>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</si>
  <si>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</si>
  <si>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</si>
  <si>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</si>
  <si>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</si>
  <si>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</si>
  <si>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</si>
  <si>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</si>
  <si>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</si>
  <si>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</si>
  <si>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</si>
  <si>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</si>
  <si>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</si>
  <si>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</si>
  <si>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</si>
  <si>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</si>
  <si>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</si>
  <si>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</si>
  <si>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</si>
  <si>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</si>
  <si>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</si>
  <si>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</si>
  <si>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</si>
  <si>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</si>
  <si>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</si>
  <si>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</si>
  <si>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</si>
  <si>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</si>
  <si>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</si>
  <si>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</si>
  <si>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</si>
  <si>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</si>
  <si>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</si>
  <si>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</si>
  <si>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</si>
  <si>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</si>
  <si>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</si>
  <si>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</si>
  <si>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</si>
  <si>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</si>
  <si>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</si>
  <si>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</si>
  <si>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</si>
  <si>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</si>
  <si>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</si>
  <si>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</si>
  <si>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</si>
  <si>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</si>
  <si>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</si>
  <si>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</si>
  <si>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</si>
  <si>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</si>
  <si>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</si>
  <si>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</si>
  <si>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</si>
  <si>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</si>
  <si>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</si>
  <si>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</si>
  <si>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</si>
  <si>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</si>
  <si>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</si>
  <si>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</si>
  <si>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</si>
  <si>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</si>
  <si>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</si>
  <si>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</si>
  <si>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</si>
  <si>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</si>
  <si>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</si>
  <si>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</si>
  <si>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</si>
  <si>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</si>
  <si>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</si>
  <si>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</si>
  <si>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</si>
  <si>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</si>
  <si>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</si>
  <si>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</si>
  <si>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</si>
  <si>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</si>
  <si>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</si>
  <si>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</si>
  <si>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</si>
  <si>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</si>
  <si>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</si>
  <si>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</si>
  <si>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</si>
  <si>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</si>
  <si>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</si>
  <si>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</si>
  <si>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</si>
  <si>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</si>
  <si>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</si>
  <si>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</si>
  <si>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</si>
  <si>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</si>
  <si>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</si>
  <si>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</si>
  <si>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</si>
  <si>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</si>
  <si>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</si>
  <si>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</si>
  <si>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</si>
  <si>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</si>
  <si>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</si>
  <si>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</si>
  <si>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</si>
  <si>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</si>
  <si>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</si>
  <si>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</si>
  <si>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</si>
  <si>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</si>
  <si>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</si>
  <si>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</si>
  <si>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</si>
  <si>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</si>
  <si>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</si>
  <si>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</si>
  <si>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</si>
  <si>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</si>
  <si>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</si>
  <si>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</si>
  <si>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</si>
  <si>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</si>
  <si>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</si>
  <si>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</si>
  <si>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</si>
  <si>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</si>
  <si>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</si>
  <si>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</si>
  <si>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</si>
  <si>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</si>
  <si>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</si>
  <si>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</si>
  <si>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</si>
  <si>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</si>
  <si>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</si>
  <si>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</si>
  <si>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</si>
  <si>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</si>
  <si>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</si>
  <si>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</si>
  <si>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</si>
  <si>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</si>
  <si>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</si>
  <si>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</si>
  <si>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</si>
  <si>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</si>
  <si>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</si>
  <si>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</si>
  <si>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</si>
  <si>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</si>
  <si>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</si>
  <si>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</si>
  <si>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</si>
  <si>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</si>
  <si>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</si>
  <si>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</si>
  <si>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</si>
  <si>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</si>
  <si>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</si>
  <si>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</si>
  <si>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</si>
  <si>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</si>
  <si>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</si>
  <si>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</si>
  <si>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</si>
  <si>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</si>
  <si>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</si>
  <si>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</si>
  <si>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</si>
  <si>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</si>
  <si>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</si>
  <si>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</si>
  <si>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</si>
  <si>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</si>
  <si>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</si>
  <si>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</si>
  <si>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</si>
  <si>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</si>
  <si>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</si>
  <si>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</si>
  <si>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</si>
  <si>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</si>
  <si>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</si>
  <si>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</si>
  <si>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</si>
  <si>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</si>
  <si>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</si>
  <si>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</si>
  <si>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</si>
  <si>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</si>
  <si>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</si>
  <si>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</si>
  <si>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</si>
  <si>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</si>
  <si>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</si>
  <si>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</si>
  <si>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</si>
  <si>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</si>
  <si>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</si>
  <si>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</si>
  <si>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</si>
  <si>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</si>
  <si>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</si>
  <si>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</si>
  <si>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</si>
  <si>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</si>
  <si>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</si>
  <si>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</si>
  <si>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</si>
  <si>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</si>
  <si>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</si>
  <si>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</si>
  <si>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</si>
  <si>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</si>
  <si>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</si>
  <si>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</si>
  <si>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</si>
  <si>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</si>
  <si>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</si>
  <si>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</si>
  <si>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</si>
  <si>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</si>
  <si>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</si>
  <si>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</si>
  <si>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</si>
  <si>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</si>
  <si>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</si>
  <si>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</si>
  <si>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</si>
  <si>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</si>
  <si>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</si>
  <si>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</si>
  <si>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</si>
  <si>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</si>
  <si>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</si>
  <si>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</si>
  <si>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</si>
  <si>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</si>
  <si>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</si>
  <si>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</si>
  <si>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</si>
  <si>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</si>
  <si>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</si>
  <si>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</si>
  <si>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</si>
  <si>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</si>
  <si>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</si>
  <si>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</si>
  <si>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</si>
  <si>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</si>
  <si>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</si>
  <si>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</si>
  <si>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</si>
  <si>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</si>
  <si>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</si>
  <si>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</si>
  <si>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</si>
  <si>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</si>
  <si>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</si>
  <si>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</si>
  <si>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</si>
  <si>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</si>
  <si>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</si>
  <si>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</si>
  <si>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</si>
  <si>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</si>
  <si>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</si>
  <si>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</si>
  <si>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</si>
  <si>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</si>
  <si>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</si>
  <si>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</si>
  <si>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</si>
  <si>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</si>
  <si>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</si>
  <si>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</si>
  <si>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</si>
  <si>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</si>
  <si>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</si>
  <si>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</si>
  <si>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</si>
  <si>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</si>
  <si>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</si>
  <si>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</si>
  <si>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</si>
  <si>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</si>
  <si>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</si>
  <si>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</si>
  <si>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</si>
  <si>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</si>
  <si>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</si>
  <si>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</si>
  <si>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</si>
  <si>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</si>
  <si>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</si>
  <si>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</si>
  <si>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</si>
  <si>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</si>
  <si>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</si>
  <si>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</si>
  <si>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</si>
  <si>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</si>
  <si>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</si>
  <si>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</si>
  <si>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</si>
  <si>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</si>
  <si>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</si>
  <si>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</si>
  <si>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</si>
  <si>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</si>
  <si>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</si>
  <si>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</si>
  <si>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</si>
  <si>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</si>
  <si>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</si>
  <si>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</si>
  <si>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</si>
  <si>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</si>
  <si>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</si>
  <si>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</si>
  <si>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</si>
  <si>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</si>
  <si>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</si>
  <si>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</si>
  <si>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</si>
  <si>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</si>
  <si>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</si>
  <si>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</si>
  <si>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</si>
  <si>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</si>
  <si>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</si>
  <si>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</si>
  <si>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</si>
  <si>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</si>
  <si>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</si>
  <si>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</si>
  <si>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</si>
  <si>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</si>
  <si>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</si>
  <si>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</si>
  <si>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</si>
  <si>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</si>
  <si>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</si>
  <si>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</si>
  <si>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</si>
  <si>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</si>
  <si>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</si>
  <si>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</si>
  <si>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</si>
  <si>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</si>
  <si>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</si>
  <si>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</si>
  <si>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</si>
  <si>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</si>
  <si>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</si>
  <si>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</si>
  <si>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</si>
  <si>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</si>
  <si>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</si>
  <si>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</si>
  <si>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</si>
  <si>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</si>
  <si>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</si>
  <si>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</si>
  <si>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</si>
  <si>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</si>
  <si>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</si>
  <si>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</si>
  <si>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</si>
  <si>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</si>
  <si>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</si>
  <si>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</si>
  <si>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</si>
  <si>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</si>
  <si>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</si>
  <si>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</si>
  <si>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</si>
  <si>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</si>
  <si>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</si>
  <si>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</si>
  <si>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</si>
  <si>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</si>
  <si>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</si>
  <si>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</si>
  <si>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</si>
  <si>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</si>
  <si>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</si>
  <si>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</si>
  <si>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</si>
  <si>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</si>
  <si>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</si>
  <si>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</si>
  <si>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</si>
  <si>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</si>
  <si>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</si>
  <si>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</si>
  <si>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</si>
  <si>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</si>
  <si>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</si>
  <si>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</si>
  <si>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</si>
  <si>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</si>
  <si>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</si>
  <si>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</si>
  <si>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</si>
  <si>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</si>
  <si>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</si>
  <si>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</si>
  <si>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</si>
  <si>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</si>
  <si>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</si>
  <si>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</si>
  <si>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</si>
  <si>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</si>
  <si>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</si>
  <si>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</si>
  <si>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</si>
  <si>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</si>
  <si>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</si>
  <si>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</si>
  <si>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</si>
  <si>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</si>
  <si>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</si>
  <si>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</si>
  <si>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</si>
  <si>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</si>
  <si>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</si>
  <si>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</si>
  <si>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</si>
  <si>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</si>
  <si>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</si>
  <si>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</si>
  <si>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</si>
  <si>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</si>
  <si>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</si>
  <si>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</si>
  <si>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</si>
  <si>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</si>
  <si>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</si>
  <si>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</si>
  <si>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</si>
  <si>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</si>
  <si>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</si>
  <si>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</si>
  <si>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</si>
  <si>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</si>
  <si>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</si>
  <si>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</si>
  <si>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</si>
  <si>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</si>
  <si>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</si>
  <si>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</si>
  <si>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</si>
  <si>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</si>
  <si>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</si>
  <si>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</si>
  <si>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</si>
  <si>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</si>
  <si>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</si>
  <si>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</si>
  <si>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</si>
  <si>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</si>
  <si>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</si>
  <si>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</si>
  <si>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</si>
  <si>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</si>
  <si>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</si>
  <si>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</si>
  <si>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</si>
  <si>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</si>
  <si>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</si>
  <si>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</si>
  <si>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</si>
  <si>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</si>
  <si>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</si>
  <si>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</si>
  <si>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</si>
  <si>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</si>
  <si>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</si>
  <si>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</si>
  <si>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</si>
  <si>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</si>
  <si>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</si>
  <si>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</si>
  <si>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</si>
  <si>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</si>
  <si>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</si>
  <si>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</si>
  <si>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</si>
  <si>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</si>
  <si>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</si>
  <si>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</si>
  <si>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</si>
  <si>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</si>
  <si>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</si>
  <si>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</si>
  <si>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</si>
  <si>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</si>
  <si>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</si>
  <si>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</si>
  <si>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</si>
  <si>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</si>
  <si>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</si>
  <si>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</si>
  <si>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</si>
  <si>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</si>
  <si>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</si>
  <si>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</si>
  <si>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</si>
  <si>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</si>
  <si>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</si>
  <si>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</si>
  <si>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</si>
  <si>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</si>
  <si>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</si>
  <si>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</si>
  <si>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</si>
  <si>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</si>
  <si>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</si>
  <si>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</si>
  <si>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</si>
  <si>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</si>
  <si>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</si>
  <si>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</si>
  <si>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</si>
  <si>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</si>
  <si>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</si>
  <si>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</si>
  <si>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</si>
  <si>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</si>
  <si>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</si>
  <si>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</si>
  <si>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</si>
  <si>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</si>
  <si>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</si>
  <si>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</si>
  <si>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</si>
  <si>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</si>
  <si>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</si>
  <si>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</si>
  <si>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</si>
  <si>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</si>
  <si>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</si>
  <si>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</si>
  <si>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</si>
  <si>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</si>
  <si>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</si>
  <si>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</si>
  <si>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</si>
  <si>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</si>
  <si>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</si>
  <si>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</si>
  <si>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</si>
  <si>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</si>
  <si>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</si>
  <si>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</si>
  <si>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</si>
  <si>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</si>
  <si>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</si>
  <si>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</si>
  <si>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</si>
  <si>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</si>
  <si>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</si>
  <si>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</si>
  <si>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</si>
  <si>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</si>
  <si>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</si>
  <si>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</si>
  <si>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</si>
  <si>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</si>
  <si>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</si>
  <si>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</si>
  <si>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</si>
  <si>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</si>
  <si>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</si>
  <si>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</si>
  <si>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</si>
  <si>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</si>
  <si>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</si>
  <si>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</si>
  <si>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</si>
  <si>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</si>
  <si>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</si>
  <si>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</si>
  <si>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</si>
  <si>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</si>
  <si>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</si>
  <si>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</si>
  <si>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</si>
  <si>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</si>
  <si>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</si>
  <si>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</si>
  <si>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</si>
  <si>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</si>
  <si>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</si>
  <si>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</si>
  <si>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</si>
  <si>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</si>
  <si>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</si>
  <si>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</si>
  <si>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</si>
  <si>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</si>
  <si>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</si>
  <si>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</si>
  <si>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</si>
  <si>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</si>
  <si>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</si>
  <si>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</si>
  <si>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</si>
  <si>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</si>
  <si>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</si>
  <si>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</si>
  <si>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</si>
  <si>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</si>
  <si>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</si>
  <si>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</si>
  <si>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</si>
  <si>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</si>
  <si>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</si>
  <si>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</si>
  <si>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</si>
  <si>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</si>
  <si>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</si>
  <si>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</si>
  <si>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</si>
  <si>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</si>
  <si>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</si>
  <si>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</si>
  <si>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</si>
  <si>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</si>
  <si>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</si>
  <si>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</si>
  <si>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</si>
  <si>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</si>
  <si>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</si>
  <si>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</si>
  <si>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</si>
  <si>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</si>
  <si>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</si>
  <si>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</si>
  <si>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</si>
  <si>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</si>
  <si>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</si>
  <si>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</si>
  <si>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</si>
  <si>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</si>
  <si>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</si>
  <si>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</si>
  <si>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</si>
  <si>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</si>
  <si>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</si>
  <si>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</si>
  <si>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</si>
  <si>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</si>
  <si>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</si>
  <si>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</si>
  <si>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</si>
  <si>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</si>
  <si>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</si>
  <si>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</si>
  <si>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</si>
  <si>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</si>
  <si>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</si>
  <si>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</si>
  <si>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</si>
  <si>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</si>
  <si>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</si>
  <si>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</si>
  <si>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</si>
  <si>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</si>
  <si>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</si>
  <si>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</si>
  <si>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</si>
  <si>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</si>
  <si>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</si>
  <si>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</si>
  <si>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</si>
  <si>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</si>
  <si>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</si>
  <si>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</si>
  <si>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</si>
  <si>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</si>
  <si>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</si>
  <si>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</si>
  <si>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</si>
  <si>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</si>
  <si>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</si>
  <si>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</si>
  <si>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</si>
  <si>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</si>
  <si>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</si>
  <si>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</si>
  <si>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</si>
  <si>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</si>
  <si>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</si>
  <si>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</si>
  <si>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</si>
  <si>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</si>
  <si>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</si>
  <si>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</si>
  <si>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</si>
  <si>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</si>
  <si>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</si>
  <si>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</si>
  <si>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</si>
  <si>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</si>
  <si>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</si>
  <si>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</si>
  <si>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</si>
  <si>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</si>
  <si>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</si>
  <si>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</si>
  <si>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</si>
  <si>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</si>
  <si>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</si>
  <si>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</si>
  <si>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</si>
  <si>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</si>
  <si>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</si>
  <si>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</si>
  <si>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</si>
  <si>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</si>
  <si>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</si>
  <si>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</si>
  <si>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</si>
  <si>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</si>
  <si>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</si>
  <si>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</si>
  <si>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</si>
  <si>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</si>
  <si>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</si>
  <si>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</si>
  <si>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</si>
  <si>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</si>
  <si>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</si>
  <si>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</si>
  <si>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</si>
  <si>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</si>
  <si>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</si>
  <si>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</si>
  <si>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</si>
  <si>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</si>
  <si>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</si>
  <si>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</si>
  <si>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</si>
  <si>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</si>
  <si>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</si>
  <si>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</si>
  <si>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</si>
  <si>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</si>
  <si>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</si>
  <si>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</si>
  <si>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</si>
  <si>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</si>
  <si>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</si>
  <si>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</si>
  <si>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</si>
  <si>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</si>
  <si>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</si>
  <si>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</si>
  <si>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</si>
  <si>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</si>
  <si>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</si>
  <si>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</si>
  <si>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</si>
  <si>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</si>
  <si>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</si>
  <si>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</si>
  <si>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</si>
  <si>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</si>
  <si>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</si>
  <si>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</si>
  <si>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</si>
  <si>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</si>
  <si>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</si>
  <si>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</si>
  <si>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</si>
  <si>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</si>
  <si>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</si>
  <si>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</si>
  <si>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</si>
  <si>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</si>
  <si>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</si>
  <si>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</si>
  <si>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</si>
  <si>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</si>
  <si>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</si>
  <si>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</si>
  <si>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</si>
  <si>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</si>
  <si>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</si>
  <si>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</si>
  <si>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</si>
  <si>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</si>
  <si>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</si>
  <si>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</si>
  <si>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</si>
  <si>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</si>
  <si>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</si>
  <si>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</si>
  <si>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</si>
  <si>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</si>
  <si>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</si>
  <si>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</si>
  <si>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</si>
  <si>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</si>
  <si>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</si>
  <si>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</si>
  <si>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</si>
  <si>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</si>
  <si>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</si>
  <si>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</si>
  <si>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</si>
  <si>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</si>
  <si>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</si>
  <si>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</si>
  <si>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</si>
  <si>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</si>
  <si>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</si>
  <si>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</si>
  <si>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</si>
  <si>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</si>
  <si>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</si>
  <si>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</si>
  <si>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</si>
  <si>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</si>
  <si>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</si>
  <si>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</si>
  <si>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</si>
  <si>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</si>
  <si>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</si>
  <si>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</si>
  <si>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</si>
  <si>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</si>
  <si>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</si>
  <si>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</si>
  <si>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</si>
  <si>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</si>
  <si>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</si>
  <si>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</si>
  <si>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</si>
  <si>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</si>
  <si>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</si>
  <si>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</si>
  <si>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</si>
  <si>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</si>
  <si>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</si>
  <si>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</si>
  <si>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</si>
  <si>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</si>
  <si>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</si>
  <si>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</si>
  <si>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</si>
  <si>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</si>
  <si>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</si>
  <si>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</si>
  <si>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</si>
  <si>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</si>
  <si>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</si>
  <si>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</si>
  <si>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</si>
  <si>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</si>
  <si>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</si>
  <si>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</si>
  <si>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</si>
  <si>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</si>
  <si>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</si>
  <si>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</si>
  <si>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</si>
  <si>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</si>
  <si>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</si>
  <si>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</si>
  <si>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</si>
  <si>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</si>
  <si>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</si>
  <si>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</si>
  <si>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</si>
  <si>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</si>
  <si>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</si>
  <si>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</si>
  <si>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</si>
  <si>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</si>
  <si>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</si>
  <si>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</si>
  <si>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</si>
  <si>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</si>
  <si>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</si>
  <si>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</si>
  <si>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</si>
  <si>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</si>
  <si>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</si>
  <si>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</si>
  <si>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</si>
  <si>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</si>
  <si>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</si>
  <si>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</si>
  <si>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</si>
  <si>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</si>
  <si>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</si>
  <si>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</si>
  <si>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</si>
  <si>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</si>
  <si>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</si>
  <si>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</si>
  <si>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</si>
  <si>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</si>
  <si>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</si>
  <si>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</si>
  <si>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</si>
  <si>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</si>
  <si>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</si>
  <si>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</si>
  <si>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</si>
  <si>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</si>
  <si>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</si>
  <si>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</si>
  <si>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</si>
  <si>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</si>
  <si>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</si>
  <si>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</si>
  <si>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</si>
  <si>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</si>
  <si>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</si>
  <si>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</si>
  <si>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</si>
  <si>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</si>
  <si>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</si>
  <si>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</si>
  <si>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</si>
  <si>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</si>
  <si>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</si>
  <si>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</si>
  <si>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</si>
  <si>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</si>
  <si>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</si>
  <si>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</si>
  <si>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</si>
  <si>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</si>
  <si>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</si>
  <si>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</si>
  <si>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</si>
  <si>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</si>
  <si>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</si>
  <si>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</si>
  <si>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</si>
  <si>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</si>
  <si>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</si>
  <si>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</si>
  <si>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</si>
  <si>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</si>
  <si>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</si>
  <si>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</si>
  <si>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</si>
  <si>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</si>
  <si>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</si>
  <si>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</si>
  <si>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</si>
  <si>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</si>
  <si>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</si>
  <si>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</si>
  <si>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</si>
  <si>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</si>
  <si>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</si>
  <si>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</si>
  <si>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</si>
  <si>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</si>
  <si>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</si>
  <si>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</si>
  <si>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</si>
  <si>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</si>
  <si>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</si>
  <si>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</si>
  <si>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</si>
  <si>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</si>
  <si>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</si>
  <si>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</si>
  <si>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</si>
  <si>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</si>
  <si>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</si>
  <si>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</si>
  <si>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</si>
  <si>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</si>
  <si>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</si>
  <si>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</si>
  <si>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</si>
  <si>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</si>
  <si>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</si>
  <si>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</si>
  <si>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</si>
  <si>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</si>
  <si>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</si>
  <si>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</si>
  <si>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</si>
  <si>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</si>
  <si>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</si>
  <si>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</si>
  <si>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</si>
  <si>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</si>
  <si>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</si>
  <si>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</si>
  <si>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</si>
  <si>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</si>
  <si>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</si>
  <si>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</si>
  <si>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</si>
  <si>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26/06/2019</t>
  </si>
  <si>
    <t>Cut-off Date: 01/06/2019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</si>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</sst>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election activeCell="E46" sqref="E4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28" zoomScale="60" zoomScaleNormal="85" workbookViewId="0">
      <selection activeCell="C353" sqref="C353"/>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43617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2750.1573656700002</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0.22559999999999999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2750.1573656700002</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2750.1573656700002</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18.991978</v>
      </c>
      <c r="D66" s="129">
        <v>10.313382591007347</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0.36641436999999999</v>
      </c>
      <c r="D70" s="165">
        <v>0.37592176999999999</v>
      </c>
      <c r="E70" s="21"/>
      <c r="F70" s="153">
        <f t="shared" ref="F70:F76" si="0">IF($C$77=0,"",IF(C70="","",C70/$C$77))</f>
        <v>1.332339649264882E-4</v>
      </c>
      <c r="G70" s="152">
        <f t="shared" ref="G70:G76" si="1">IF($D$77=0,"",IF(D70="[Mark as ND1 if not relevant]","",IF(D70="ND2","ND2",IF(D70="","",D70/$D$77))))</f>
        <v>1.3669100346496609E-4</v>
      </c>
      <c r="H70" s="23"/>
      <c r="L70" s="23"/>
      <c r="M70" s="23"/>
    </row>
    <row r="71" spans="1:13" x14ac:dyDescent="0.25">
      <c r="A71" s="25" t="s">
        <v>114</v>
      </c>
      <c r="B71" s="121" t="s">
        <v>1482</v>
      </c>
      <c r="C71" s="129">
        <v>1.25471328</v>
      </c>
      <c r="D71" s="165">
        <v>1.78152741</v>
      </c>
      <c r="E71" s="21"/>
      <c r="F71" s="153">
        <f t="shared" si="0"/>
        <v>4.5623326710772554E-4</v>
      </c>
      <c r="G71" s="153">
        <f t="shared" si="1"/>
        <v>6.4779107997188371E-4</v>
      </c>
      <c r="H71" s="23"/>
      <c r="L71" s="23"/>
      <c r="M71" s="23"/>
    </row>
    <row r="72" spans="1:13" x14ac:dyDescent="0.25">
      <c r="A72" s="25" t="s">
        <v>115</v>
      </c>
      <c r="B72" s="120" t="s">
        <v>1483</v>
      </c>
      <c r="C72" s="129">
        <v>3.7277728899999998</v>
      </c>
      <c r="D72" s="165">
        <v>5.2311929399999997</v>
      </c>
      <c r="E72" s="21"/>
      <c r="F72" s="153">
        <f t="shared" si="0"/>
        <v>1.3554762125736867E-3</v>
      </c>
      <c r="G72" s="153">
        <f t="shared" si="1"/>
        <v>1.9021431301715942E-3</v>
      </c>
      <c r="H72" s="23"/>
      <c r="L72" s="23"/>
      <c r="M72" s="23"/>
    </row>
    <row r="73" spans="1:13" x14ac:dyDescent="0.25">
      <c r="A73" s="25" t="s">
        <v>116</v>
      </c>
      <c r="B73" s="120" t="s">
        <v>1484</v>
      </c>
      <c r="C73" s="129">
        <v>6.13899083</v>
      </c>
      <c r="D73" s="165">
        <v>12.090414300000001</v>
      </c>
      <c r="E73" s="21"/>
      <c r="F73" s="153">
        <f t="shared" si="0"/>
        <v>2.2322325648097608E-3</v>
      </c>
      <c r="G73" s="153">
        <f t="shared" si="1"/>
        <v>4.3962627196987699E-3</v>
      </c>
      <c r="H73" s="23"/>
      <c r="L73" s="23"/>
      <c r="M73" s="23"/>
    </row>
    <row r="74" spans="1:13" x14ac:dyDescent="0.25">
      <c r="A74" s="25" t="s">
        <v>117</v>
      </c>
      <c r="B74" s="120" t="s">
        <v>1485</v>
      </c>
      <c r="C74" s="129">
        <v>13.080193420000001</v>
      </c>
      <c r="D74" s="165">
        <v>37.703209600000001</v>
      </c>
      <c r="E74" s="21"/>
      <c r="F74" s="153">
        <f t="shared" si="0"/>
        <v>4.7561618048767079E-3</v>
      </c>
      <c r="G74" s="153">
        <f t="shared" si="1"/>
        <v>1.3709473527095659E-2</v>
      </c>
      <c r="H74" s="23"/>
      <c r="L74" s="23"/>
      <c r="M74" s="23"/>
    </row>
    <row r="75" spans="1:13" x14ac:dyDescent="0.25">
      <c r="A75" s="25" t="s">
        <v>118</v>
      </c>
      <c r="B75" s="120" t="s">
        <v>1486</v>
      </c>
      <c r="C75" s="129">
        <v>228.10959696</v>
      </c>
      <c r="D75" s="165">
        <v>1850.92173101</v>
      </c>
      <c r="E75" s="21"/>
      <c r="F75" s="153">
        <f t="shared" si="0"/>
        <v>8.2944197960260133E-2</v>
      </c>
      <c r="G75" s="153">
        <f t="shared" si="1"/>
        <v>0.67302393459912935</v>
      </c>
      <c r="H75" s="23"/>
      <c r="L75" s="23"/>
      <c r="M75" s="23"/>
    </row>
    <row r="76" spans="1:13" x14ac:dyDescent="0.25">
      <c r="A76" s="25" t="s">
        <v>119</v>
      </c>
      <c r="B76" s="120" t="s">
        <v>1487</v>
      </c>
      <c r="C76" s="129">
        <v>2497.4796839200003</v>
      </c>
      <c r="D76" s="165">
        <v>842.05336864000003</v>
      </c>
      <c r="E76" s="21"/>
      <c r="F76" s="152">
        <f t="shared" si="0"/>
        <v>0.90812246422544551</v>
      </c>
      <c r="G76" s="153">
        <f t="shared" si="1"/>
        <v>0.30618370394046773</v>
      </c>
      <c r="H76" s="23"/>
      <c r="L76" s="23"/>
      <c r="M76" s="23"/>
    </row>
    <row r="77" spans="1:13" x14ac:dyDescent="0.25">
      <c r="A77" s="25" t="s">
        <v>120</v>
      </c>
      <c r="B77" s="57" t="s">
        <v>99</v>
      </c>
      <c r="C77" s="131">
        <f>SUM(C70:C76)</f>
        <v>2750.1573656700002</v>
      </c>
      <c r="D77" s="131">
        <f>SUM(D70:D76)</f>
        <v>2750.1573656700002</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7.3755780000000007E-2</v>
      </c>
      <c r="D79" s="165" t="str">
        <f>IF($D$66="ND2","ND2","")</f>
        <v/>
      </c>
      <c r="E79" s="42"/>
      <c r="F79" s="153">
        <f>IF($C$77=0,"",IF(C79="","",C79/$C$77))</f>
        <v>2.6818748963491201E-5</v>
      </c>
      <c r="G79" s="153" t="str">
        <f>IF($D$77=0,"",IF(D79="[Mark as ND1 if not relevant]","",IF(D79="ND2","ND2",IF(D79="","",D79/$D$77))))</f>
        <v/>
      </c>
      <c r="H79" s="23"/>
      <c r="L79" s="23"/>
      <c r="M79" s="23"/>
    </row>
    <row r="80" spans="1:13" outlineLevel="1" x14ac:dyDescent="0.25">
      <c r="A80" s="25" t="s">
        <v>125</v>
      </c>
      <c r="B80" s="58" t="s">
        <v>126</v>
      </c>
      <c r="C80" s="131">
        <v>0.29265859</v>
      </c>
      <c r="D80" s="165" t="str">
        <f>IF($D$66="ND2","ND2","")</f>
        <v/>
      </c>
      <c r="E80" s="42"/>
      <c r="F80" s="153">
        <f>IF($C$77=0,"",IF(C80="","",C80/$C$77))</f>
        <v>1.06415215962997E-4</v>
      </c>
      <c r="G80" s="153" t="str">
        <f>IF($D$77=0,"",IF(D80="[Mark as ND1 if not relevant]","",IF(D80="ND2","ND2",IF(D80="","",D80/$D$77))))</f>
        <v/>
      </c>
      <c r="H80" s="23"/>
      <c r="L80" s="23"/>
      <c r="M80" s="23"/>
    </row>
    <row r="81" spans="1:13" outlineLevel="1" x14ac:dyDescent="0.25">
      <c r="A81" s="25" t="s">
        <v>127</v>
      </c>
      <c r="B81" s="58" t="s">
        <v>128</v>
      </c>
      <c r="C81" s="131">
        <v>0.52659109999999998</v>
      </c>
      <c r="D81" s="165" t="str">
        <f>IF($D$66="ND2","ND2","")</f>
        <v/>
      </c>
      <c r="E81" s="42"/>
      <c r="F81" s="153">
        <f>IF($C$77=0,"",IF(C81="","",C81/$C$77))</f>
        <v>1.9147671568667146E-4</v>
      </c>
      <c r="G81" s="153" t="str">
        <f>IF($D$77=0,"",IF(D81="[Mark as ND1 if not relevant]","",IF(D81="ND2","ND2",IF(D81="","",D81/$D$77))))</f>
        <v/>
      </c>
      <c r="H81" s="23"/>
      <c r="L81" s="23"/>
      <c r="M81" s="23"/>
    </row>
    <row r="82" spans="1:13" outlineLevel="1" x14ac:dyDescent="0.25">
      <c r="A82" s="25" t="s">
        <v>129</v>
      </c>
      <c r="B82" s="58" t="s">
        <v>130</v>
      </c>
      <c r="C82" s="131">
        <v>0.72812217999999995</v>
      </c>
      <c r="D82" s="165" t="str">
        <f>IF($D$66="ND2","ND2","")</f>
        <v/>
      </c>
      <c r="E82" s="42"/>
      <c r="F82" s="153">
        <f>IF($C$77=0,"",IF(C82="","",C82/$C$77))</f>
        <v>2.6475655142105405E-4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4.3517999999999999</v>
      </c>
      <c r="D89" s="165">
        <v>4.3517999999999999</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2750.1573656700002</v>
      </c>
      <c r="D112" s="129">
        <v>2750.1573656700002</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2750.1573656700002</v>
      </c>
      <c r="D129" s="129">
        <f>SUM(D112:D128)</f>
        <v>2750.1573656700002</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9.9028003699999996</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9.9028003699999996</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9.9028003699999996</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9.9028003699999996</v>
      </c>
      <c r="E207" s="53"/>
      <c r="F207" s="152"/>
      <c r="G207" s="53"/>
      <c r="H207" s="23"/>
      <c r="L207" s="23"/>
      <c r="M207" s="23"/>
    </row>
    <row r="208" spans="1:13" x14ac:dyDescent="0.25">
      <c r="A208" s="25" t="s">
        <v>283</v>
      </c>
      <c r="B208" s="57" t="s">
        <v>99</v>
      </c>
      <c r="C208" s="131">
        <f>SUM(C193:C206)</f>
        <v>9.9028003699999996</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48" fitToHeight="0" orientation="landscape" r:id="rId4"/>
  <headerFooter>
    <oddHeader>&amp;R&amp;G</oddHeader>
  </headerFooter>
  <rowBreaks count="1" manualBreakCount="1">
    <brk id="64" max="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61" zoomScale="60" zoomScaleNormal="80" workbookViewId="0">
      <selection activeCell="C36" sqref="C36"/>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2750.1574000000001</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2750.1574000000001</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16195</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4.0800000000000003E-2</v>
      </c>
      <c r="D99" s="176" t="str">
        <f t="shared" ref="D99:D130" si="5">IF(C99="","","ND2")</f>
        <v>ND2</v>
      </c>
      <c r="E99" s="122"/>
      <c r="F99" s="122">
        <f t="shared" ref="F99:F130" si="6">IF(C99="","",C99)</f>
        <v>4.0800000000000003E-2</v>
      </c>
      <c r="G99" s="93"/>
    </row>
    <row r="100" spans="1:7" x14ac:dyDescent="0.25">
      <c r="A100" s="93" t="s">
        <v>597</v>
      </c>
      <c r="B100" s="111" t="s">
        <v>1718</v>
      </c>
      <c r="C100" s="122">
        <v>4.2099999999999999E-2</v>
      </c>
      <c r="D100" s="176" t="str">
        <f t="shared" si="5"/>
        <v>ND2</v>
      </c>
      <c r="E100" s="122"/>
      <c r="F100" s="122">
        <f t="shared" si="6"/>
        <v>4.2099999999999999E-2</v>
      </c>
      <c r="G100" s="93"/>
    </row>
    <row r="101" spans="1:7" x14ac:dyDescent="0.25">
      <c r="A101" s="93" t="s">
        <v>598</v>
      </c>
      <c r="B101" s="111" t="s">
        <v>1719</v>
      </c>
      <c r="C101" s="122">
        <v>3.7100000000000001E-2</v>
      </c>
      <c r="D101" s="176" t="str">
        <f t="shared" si="5"/>
        <v>ND2</v>
      </c>
      <c r="E101" s="122"/>
      <c r="F101" s="122">
        <f t="shared" si="6"/>
        <v>3.7100000000000001E-2</v>
      </c>
      <c r="G101" s="93"/>
    </row>
    <row r="102" spans="1:7" x14ac:dyDescent="0.25">
      <c r="A102" s="93" t="s">
        <v>599</v>
      </c>
      <c r="B102" s="111" t="s">
        <v>1720</v>
      </c>
      <c r="C102" s="122">
        <v>8.2699999999999996E-2</v>
      </c>
      <c r="D102" s="176" t="str">
        <f t="shared" si="5"/>
        <v>ND2</v>
      </c>
      <c r="E102" s="122"/>
      <c r="F102" s="122">
        <f t="shared" si="6"/>
        <v>8.2699999999999996E-2</v>
      </c>
      <c r="G102" s="93"/>
    </row>
    <row r="103" spans="1:7" x14ac:dyDescent="0.25">
      <c r="A103" s="93" t="s">
        <v>600</v>
      </c>
      <c r="B103" s="111" t="s">
        <v>1721</v>
      </c>
      <c r="C103" s="122">
        <v>0.1285</v>
      </c>
      <c r="D103" s="176" t="str">
        <f t="shared" si="5"/>
        <v>ND2</v>
      </c>
      <c r="E103" s="122"/>
      <c r="F103" s="122">
        <f t="shared" si="6"/>
        <v>0.1285</v>
      </c>
      <c r="G103" s="93"/>
    </row>
    <row r="104" spans="1:7" x14ac:dyDescent="0.25">
      <c r="A104" s="93" t="s">
        <v>601</v>
      </c>
      <c r="B104" s="111" t="s">
        <v>1722</v>
      </c>
      <c r="C104" s="122">
        <v>0.13159999999999999</v>
      </c>
      <c r="D104" s="176" t="str">
        <f t="shared" si="5"/>
        <v>ND2</v>
      </c>
      <c r="E104" s="122"/>
      <c r="F104" s="122">
        <f t="shared" si="6"/>
        <v>0.13159999999999999</v>
      </c>
      <c r="G104" s="93"/>
    </row>
    <row r="105" spans="1:7" x14ac:dyDescent="0.25">
      <c r="A105" s="93" t="s">
        <v>602</v>
      </c>
      <c r="B105" s="111" t="s">
        <v>1723</v>
      </c>
      <c r="C105" s="122">
        <v>0.20039999999999999</v>
      </c>
      <c r="D105" s="176" t="str">
        <f t="shared" si="5"/>
        <v>ND2</v>
      </c>
      <c r="E105" s="122"/>
      <c r="F105" s="122">
        <f t="shared" si="6"/>
        <v>0.20039999999999999</v>
      </c>
      <c r="G105" s="93"/>
    </row>
    <row r="106" spans="1:7" x14ac:dyDescent="0.25">
      <c r="A106" s="93" t="s">
        <v>603</v>
      </c>
      <c r="B106" s="111" t="s">
        <v>1724</v>
      </c>
      <c r="C106" s="122">
        <v>2.9000000000000001E-2</v>
      </c>
      <c r="D106" s="176" t="str">
        <f t="shared" si="5"/>
        <v>ND2</v>
      </c>
      <c r="E106" s="122"/>
      <c r="F106" s="122">
        <f t="shared" si="6"/>
        <v>2.9000000000000001E-2</v>
      </c>
      <c r="G106" s="93"/>
    </row>
    <row r="107" spans="1:7" x14ac:dyDescent="0.25">
      <c r="A107" s="93" t="s">
        <v>604</v>
      </c>
      <c r="B107" s="111" t="s">
        <v>1725</v>
      </c>
      <c r="C107" s="122">
        <v>0.14299999999999999</v>
      </c>
      <c r="D107" s="176" t="str">
        <f t="shared" si="5"/>
        <v>ND2</v>
      </c>
      <c r="E107" s="122"/>
      <c r="F107" s="122">
        <f t="shared" si="6"/>
        <v>0.14299999999999999</v>
      </c>
      <c r="G107" s="93"/>
    </row>
    <row r="108" spans="1:7" x14ac:dyDescent="0.25">
      <c r="A108" s="93" t="s">
        <v>605</v>
      </c>
      <c r="B108" s="111" t="s">
        <v>1726</v>
      </c>
      <c r="C108" s="122">
        <v>8.3400000000000002E-2</v>
      </c>
      <c r="D108" s="176" t="str">
        <f t="shared" si="5"/>
        <v>ND2</v>
      </c>
      <c r="E108" s="122"/>
      <c r="F108" s="122">
        <f t="shared" si="6"/>
        <v>8.3400000000000002E-2</v>
      </c>
      <c r="G108" s="93"/>
    </row>
    <row r="109" spans="1:7" x14ac:dyDescent="0.25">
      <c r="A109" s="93" t="s">
        <v>606</v>
      </c>
      <c r="B109" s="111" t="s">
        <v>1727</v>
      </c>
      <c r="C109" s="122">
        <v>6.0400000000000002E-2</v>
      </c>
      <c r="D109" s="176" t="str">
        <f t="shared" si="5"/>
        <v>ND2</v>
      </c>
      <c r="E109" s="122"/>
      <c r="F109" s="122">
        <f t="shared" si="6"/>
        <v>6.0400000000000002E-2</v>
      </c>
      <c r="G109" s="93"/>
    </row>
    <row r="110" spans="1:7" x14ac:dyDescent="0.25">
      <c r="A110" s="93" t="s">
        <v>607</v>
      </c>
      <c r="B110" s="111" t="s">
        <v>1728</v>
      </c>
      <c r="C110" s="122">
        <v>2.1000000000000001E-2</v>
      </c>
      <c r="D110" s="176" t="str">
        <f t="shared" si="5"/>
        <v>ND2</v>
      </c>
      <c r="E110" s="122"/>
      <c r="F110" s="122">
        <f t="shared" si="6"/>
        <v>2.1000000000000001E-2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0.9486</v>
      </c>
      <c r="D150" s="176" t="str">
        <f>IF(C150="","","ND2")</f>
        <v>ND2</v>
      </c>
      <c r="E150" s="123"/>
      <c r="F150" s="122">
        <f>IF(C150="","",C150)</f>
        <v>0.9486</v>
      </c>
    </row>
    <row r="151" spans="1:7" x14ac:dyDescent="0.25">
      <c r="A151" s="93" t="s">
        <v>630</v>
      </c>
      <c r="B151" s="93" t="s">
        <v>1731</v>
      </c>
      <c r="C151" s="122">
        <v>5.1400000000000001E-2</v>
      </c>
      <c r="D151" s="176" t="str">
        <f>IF(C151="","","ND2")</f>
        <v>ND2</v>
      </c>
      <c r="E151" s="123"/>
      <c r="F151" s="122">
        <f>IF(C151="","",C151)</f>
        <v>5.1400000000000001E-2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0.33050000000000002</v>
      </c>
      <c r="D160" s="176" t="str">
        <f>IF(C160="","","ND2")</f>
        <v>ND2</v>
      </c>
      <c r="E160" s="123"/>
      <c r="F160" s="122">
        <f>IF(C160="","",C160)</f>
        <v>0.33050000000000002</v>
      </c>
    </row>
    <row r="161" spans="1:7" x14ac:dyDescent="0.25">
      <c r="A161" s="93" t="s">
        <v>642</v>
      </c>
      <c r="B161" s="93" t="s">
        <v>643</v>
      </c>
      <c r="C161" s="122">
        <v>0.66949999999999998</v>
      </c>
      <c r="D161" s="176" t="str">
        <f>IF(C161="","","ND2")</f>
        <v>ND2</v>
      </c>
      <c r="E161" s="123"/>
      <c r="F161" s="122">
        <f>IF(C161="","",C161)</f>
        <v>0.66949999999999998</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4.4999999999999997E-3</v>
      </c>
      <c r="D170" s="176" t="str">
        <f>IF(C170="","","ND2")</f>
        <v>ND2</v>
      </c>
      <c r="E170" s="123"/>
      <c r="F170" s="122">
        <f>IF(C170="","",C170)</f>
        <v>4.4999999999999997E-3</v>
      </c>
    </row>
    <row r="171" spans="1:7" x14ac:dyDescent="0.25">
      <c r="A171" s="93" t="s">
        <v>654</v>
      </c>
      <c r="B171" s="112" t="s">
        <v>1734</v>
      </c>
      <c r="C171" s="122">
        <v>6.4500000000000002E-2</v>
      </c>
      <c r="D171" s="176" t="str">
        <f>IF(C171="","","ND2")</f>
        <v>ND2</v>
      </c>
      <c r="E171" s="123"/>
      <c r="F171" s="122">
        <f>IF(C171="","",C171)</f>
        <v>6.4500000000000002E-2</v>
      </c>
    </row>
    <row r="172" spans="1:7" x14ac:dyDescent="0.25">
      <c r="A172" s="93" t="s">
        <v>656</v>
      </c>
      <c r="B172" s="112" t="s">
        <v>1735</v>
      </c>
      <c r="C172" s="122">
        <v>0.1593</v>
      </c>
      <c r="D172" s="176" t="str">
        <f>IF(C172="","","ND2")</f>
        <v>ND2</v>
      </c>
      <c r="E172" s="122"/>
      <c r="F172" s="122">
        <f>IF(C172="","",C172)</f>
        <v>0.1593</v>
      </c>
    </row>
    <row r="173" spans="1:7" x14ac:dyDescent="0.25">
      <c r="A173" s="93" t="s">
        <v>658</v>
      </c>
      <c r="B173" s="112" t="s">
        <v>1736</v>
      </c>
      <c r="C173" s="122">
        <v>0.44469999999999998</v>
      </c>
      <c r="D173" s="176" t="str">
        <f>IF(C173="","","ND2")</f>
        <v>ND2</v>
      </c>
      <c r="E173" s="122"/>
      <c r="F173" s="122">
        <f>IF(C173="","",C173)</f>
        <v>0.44469999999999998</v>
      </c>
    </row>
    <row r="174" spans="1:7" x14ac:dyDescent="0.25">
      <c r="A174" s="93" t="s">
        <v>660</v>
      </c>
      <c r="B174" s="112" t="s">
        <v>1737</v>
      </c>
      <c r="C174" s="122">
        <v>0.32700000000000001</v>
      </c>
      <c r="D174" s="176" t="str">
        <f>IF(C174="","","ND2")</f>
        <v>ND2</v>
      </c>
      <c r="E174" s="122"/>
      <c r="F174" s="122">
        <f>IF(C174="","",C174)</f>
        <v>0.32700000000000001</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4.0000000000000002E-4</v>
      </c>
      <c r="D180" s="176" t="str">
        <f>IF(C180="","","ND2")</f>
        <v>ND2</v>
      </c>
      <c r="E180" s="123"/>
      <c r="F180" s="122">
        <f>IF(C180="","",C180)</f>
        <v>4.0000000000000002E-4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169.81521457239887</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1.7662</v>
      </c>
      <c r="D190" s="176">
        <v>113</v>
      </c>
      <c r="E190" s="117"/>
      <c r="F190" s="153">
        <f t="shared" ref="F190:F213" si="9">IF($C$214=0,"",IF(C190="[for completion]","",IF(C190="","",C190/$C$214)))</f>
        <v>6.4221776389170439E-4</v>
      </c>
      <c r="G190" s="153">
        <f t="shared" ref="G190:G213" si="10">IF($D$214=0,"",IF(D190="[for completion]","",IF(D190="","",D190/$D$214)))</f>
        <v>6.9774621796850882E-3</v>
      </c>
    </row>
    <row r="191" spans="1:7" x14ac:dyDescent="0.25">
      <c r="A191" s="93" t="s">
        <v>681</v>
      </c>
      <c r="B191" s="111" t="s">
        <v>1739</v>
      </c>
      <c r="C191" s="165">
        <v>14.224399999999999</v>
      </c>
      <c r="D191" s="176">
        <v>356</v>
      </c>
      <c r="E191" s="117"/>
      <c r="F191" s="153">
        <f t="shared" si="9"/>
        <v>5.1722128641723247E-3</v>
      </c>
      <c r="G191" s="153">
        <f t="shared" si="10"/>
        <v>2.1982093238653907E-2</v>
      </c>
    </row>
    <row r="192" spans="1:7" x14ac:dyDescent="0.25">
      <c r="A192" s="93" t="s">
        <v>682</v>
      </c>
      <c r="B192" s="111" t="s">
        <v>1740</v>
      </c>
      <c r="C192" s="165">
        <v>38.403799999999997</v>
      </c>
      <c r="D192" s="176">
        <v>595</v>
      </c>
      <c r="E192" s="117"/>
      <c r="F192" s="153">
        <f t="shared" si="9"/>
        <v>1.396421841294544E-2</v>
      </c>
      <c r="G192" s="153">
        <f t="shared" si="10"/>
        <v>3.6739734485952455E-2</v>
      </c>
    </row>
    <row r="193" spans="1:7" x14ac:dyDescent="0.25">
      <c r="A193" s="93" t="s">
        <v>683</v>
      </c>
      <c r="B193" s="111" t="s">
        <v>1741</v>
      </c>
      <c r="C193" s="165">
        <v>104.6133</v>
      </c>
      <c r="D193" s="176">
        <v>1174</v>
      </c>
      <c r="E193" s="117"/>
      <c r="F193" s="153">
        <f t="shared" si="9"/>
        <v>3.8039021401501553E-2</v>
      </c>
      <c r="G193" s="153">
        <f t="shared" si="10"/>
        <v>7.2491509725223835E-2</v>
      </c>
    </row>
    <row r="194" spans="1:7" x14ac:dyDescent="0.25">
      <c r="A194" s="93" t="s">
        <v>684</v>
      </c>
      <c r="B194" s="111" t="s">
        <v>1742</v>
      </c>
      <c r="C194" s="165">
        <v>572.37350000000004</v>
      </c>
      <c r="D194" s="176">
        <v>4500</v>
      </c>
      <c r="E194" s="117"/>
      <c r="F194" s="153">
        <f t="shared" si="9"/>
        <v>0.20812389835854858</v>
      </c>
      <c r="G194" s="153">
        <f t="shared" si="10"/>
        <v>0.27786353812905218</v>
      </c>
    </row>
    <row r="195" spans="1:7" x14ac:dyDescent="0.25">
      <c r="A195" s="93" t="s">
        <v>685</v>
      </c>
      <c r="B195" s="111" t="s">
        <v>1743</v>
      </c>
      <c r="C195" s="165">
        <v>840.05110000000002</v>
      </c>
      <c r="D195" s="176">
        <v>4831</v>
      </c>
      <c r="E195" s="117"/>
      <c r="F195" s="153">
        <f t="shared" si="9"/>
        <v>0.30545563299556483</v>
      </c>
      <c r="G195" s="153">
        <f t="shared" si="10"/>
        <v>0.29830194504476693</v>
      </c>
    </row>
    <row r="196" spans="1:7" x14ac:dyDescent="0.25">
      <c r="A196" s="93" t="s">
        <v>686</v>
      </c>
      <c r="B196" s="111" t="s">
        <v>1744</v>
      </c>
      <c r="C196" s="165">
        <v>678.37699999999995</v>
      </c>
      <c r="D196" s="176">
        <v>3066</v>
      </c>
      <c r="E196" s="117"/>
      <c r="F196" s="153">
        <f t="shared" si="9"/>
        <v>0.24666841808150988</v>
      </c>
      <c r="G196" s="153">
        <f t="shared" si="10"/>
        <v>0.18931769064526088</v>
      </c>
    </row>
    <row r="197" spans="1:7" x14ac:dyDescent="0.25">
      <c r="A197" s="93" t="s">
        <v>687</v>
      </c>
      <c r="B197" s="111" t="s">
        <v>1745</v>
      </c>
      <c r="C197" s="165">
        <v>241.78479999999999</v>
      </c>
      <c r="D197" s="176">
        <v>891</v>
      </c>
      <c r="E197" s="117"/>
      <c r="F197" s="153">
        <f t="shared" si="9"/>
        <v>8.7916710224778039E-2</v>
      </c>
      <c r="G197" s="153">
        <f t="shared" si="10"/>
        <v>5.5016980549552334E-2</v>
      </c>
    </row>
    <row r="198" spans="1:7" x14ac:dyDescent="0.25">
      <c r="A198" s="93" t="s">
        <v>688</v>
      </c>
      <c r="B198" s="111" t="s">
        <v>1746</v>
      </c>
      <c r="C198" s="165">
        <v>96.958299999999994</v>
      </c>
      <c r="D198" s="176">
        <v>301</v>
      </c>
      <c r="E198" s="117"/>
      <c r="F198" s="153">
        <f t="shared" si="9"/>
        <v>3.5255544455181205E-2</v>
      </c>
      <c r="G198" s="153">
        <f t="shared" si="10"/>
        <v>1.8585983328187713E-2</v>
      </c>
    </row>
    <row r="199" spans="1:7" x14ac:dyDescent="0.25">
      <c r="A199" s="93" t="s">
        <v>689</v>
      </c>
      <c r="B199" s="111" t="s">
        <v>1747</v>
      </c>
      <c r="C199" s="165">
        <v>61.108800000000002</v>
      </c>
      <c r="D199" s="176">
        <v>164</v>
      </c>
      <c r="E199" s="111"/>
      <c r="F199" s="153">
        <f t="shared" si="9"/>
        <v>2.2220109211926957E-2</v>
      </c>
      <c r="G199" s="153">
        <f t="shared" si="10"/>
        <v>1.0126582278481013E-2</v>
      </c>
    </row>
    <row r="200" spans="1:7" x14ac:dyDescent="0.25">
      <c r="A200" s="93" t="s">
        <v>690</v>
      </c>
      <c r="B200" s="111" t="s">
        <v>1748</v>
      </c>
      <c r="C200" s="165">
        <v>33.242199999999997</v>
      </c>
      <c r="D200" s="176">
        <v>79</v>
      </c>
      <c r="E200" s="111"/>
      <c r="F200" s="153">
        <f t="shared" si="9"/>
        <v>1.2087380450028771E-2</v>
      </c>
      <c r="G200" s="153">
        <f t="shared" si="10"/>
        <v>4.8780487804878049E-3</v>
      </c>
    </row>
    <row r="201" spans="1:7" x14ac:dyDescent="0.25">
      <c r="A201" s="93" t="s">
        <v>691</v>
      </c>
      <c r="B201" s="111" t="s">
        <v>1749</v>
      </c>
      <c r="C201" s="165">
        <v>24.546299999999999</v>
      </c>
      <c r="D201" s="176">
        <v>52</v>
      </c>
      <c r="E201" s="111"/>
      <c r="F201" s="153">
        <f t="shared" si="9"/>
        <v>8.9254160898057655E-3</v>
      </c>
      <c r="G201" s="153">
        <f t="shared" si="10"/>
        <v>3.2108675517134918E-3</v>
      </c>
    </row>
    <row r="202" spans="1:7" x14ac:dyDescent="0.25">
      <c r="A202" s="93" t="s">
        <v>692</v>
      </c>
      <c r="B202" s="111" t="s">
        <v>1750</v>
      </c>
      <c r="C202" s="165">
        <v>14.1692</v>
      </c>
      <c r="D202" s="176">
        <v>27</v>
      </c>
      <c r="E202" s="111"/>
      <c r="F202" s="153">
        <f t="shared" si="9"/>
        <v>5.1521412864535942E-3</v>
      </c>
      <c r="G202" s="153">
        <f t="shared" si="10"/>
        <v>1.6671812287743131E-3</v>
      </c>
    </row>
    <row r="203" spans="1:7" x14ac:dyDescent="0.25">
      <c r="A203" s="93" t="s">
        <v>693</v>
      </c>
      <c r="B203" s="111" t="s">
        <v>1751</v>
      </c>
      <c r="C203" s="165">
        <v>14.8536</v>
      </c>
      <c r="D203" s="176">
        <v>26</v>
      </c>
      <c r="E203" s="111"/>
      <c r="F203" s="153">
        <f t="shared" si="9"/>
        <v>5.4009997609227841E-3</v>
      </c>
      <c r="G203" s="153">
        <f t="shared" si="10"/>
        <v>1.6054337758567459E-3</v>
      </c>
    </row>
    <row r="204" spans="1:7" x14ac:dyDescent="0.25">
      <c r="A204" s="93" t="s">
        <v>694</v>
      </c>
      <c r="B204" s="111" t="s">
        <v>1752</v>
      </c>
      <c r="C204" s="165">
        <v>2.5295000000000001</v>
      </c>
      <c r="D204" s="176">
        <v>4</v>
      </c>
      <c r="E204" s="111"/>
      <c r="F204" s="153">
        <f t="shared" si="9"/>
        <v>9.1976550433929701E-4</v>
      </c>
      <c r="G204" s="153">
        <f t="shared" si="10"/>
        <v>2.4698981167026862E-4</v>
      </c>
    </row>
    <row r="205" spans="1:7" x14ac:dyDescent="0.25">
      <c r="A205" s="93" t="s">
        <v>695</v>
      </c>
      <c r="B205" s="111" t="s">
        <v>1753</v>
      </c>
      <c r="C205" s="165">
        <v>7.3750999999999998</v>
      </c>
      <c r="D205" s="176">
        <v>11</v>
      </c>
      <c r="F205" s="153">
        <f t="shared" si="9"/>
        <v>2.6817009571270009E-3</v>
      </c>
      <c r="G205" s="153">
        <f t="shared" si="10"/>
        <v>6.7922198209323869E-4</v>
      </c>
    </row>
    <row r="206" spans="1:7" x14ac:dyDescent="0.25">
      <c r="A206" s="93" t="s">
        <v>696</v>
      </c>
      <c r="B206" s="111" t="s">
        <v>1754</v>
      </c>
      <c r="C206" s="165">
        <v>1.4778</v>
      </c>
      <c r="D206" s="176">
        <v>2</v>
      </c>
      <c r="E206" s="106"/>
      <c r="F206" s="153">
        <f t="shared" si="9"/>
        <v>5.3735104262210445E-4</v>
      </c>
      <c r="G206" s="153">
        <f t="shared" si="10"/>
        <v>1.2349490583513431E-4</v>
      </c>
    </row>
    <row r="207" spans="1:7" x14ac:dyDescent="0.25">
      <c r="A207" s="93" t="s">
        <v>697</v>
      </c>
      <c r="B207" s="111" t="s">
        <v>1755</v>
      </c>
      <c r="C207" s="165">
        <v>2.3026</v>
      </c>
      <c r="D207" s="176">
        <v>3</v>
      </c>
      <c r="E207" s="106"/>
      <c r="F207" s="153">
        <f t="shared" si="9"/>
        <v>8.3726113868023923E-4</v>
      </c>
      <c r="G207" s="153">
        <f t="shared" si="10"/>
        <v>1.8524235875270144E-4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2750.1574999999998</v>
      </c>
      <c r="D214" s="183">
        <f>SUM(D190:D213)</f>
        <v>16195</v>
      </c>
      <c r="E214" s="106"/>
      <c r="F214" s="169">
        <f>SUM(F190:F213)</f>
        <v>1.0000000000000002</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0.78539629</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111.702</v>
      </c>
      <c r="D219" s="176">
        <v>1418</v>
      </c>
      <c r="F219" s="153">
        <f t="shared" ref="F219:F226" si="11">IF($C$227=0,"",IF(C219="[for completion]","",C219/$C$227))</f>
        <v>4.0616584345317834E-2</v>
      </c>
      <c r="G219" s="153">
        <f t="shared" ref="G219:G226" si="12">IF($D$227=0,"",IF(D219="[for completion]","",D219/$D$227))</f>
        <v>8.7557888237110221E-2</v>
      </c>
    </row>
    <row r="220" spans="1:7" x14ac:dyDescent="0.25">
      <c r="A220" s="93" t="s">
        <v>711</v>
      </c>
      <c r="B220" s="93" t="s">
        <v>1762</v>
      </c>
      <c r="C220" s="165">
        <v>141.33949999999999</v>
      </c>
      <c r="D220" s="176">
        <v>1085</v>
      </c>
      <c r="F220" s="153">
        <f t="shared" si="11"/>
        <v>5.1393240255994066E-2</v>
      </c>
      <c r="G220" s="153">
        <f t="shared" si="12"/>
        <v>6.6995986415560357E-2</v>
      </c>
    </row>
    <row r="221" spans="1:7" x14ac:dyDescent="0.25">
      <c r="A221" s="93" t="s">
        <v>713</v>
      </c>
      <c r="B221" s="93" t="s">
        <v>1763</v>
      </c>
      <c r="C221" s="165">
        <v>203.00489999999999</v>
      </c>
      <c r="D221" s="176">
        <v>1278</v>
      </c>
      <c r="F221" s="153">
        <f t="shared" si="11"/>
        <v>7.3815738691901778E-2</v>
      </c>
      <c r="G221" s="153">
        <f t="shared" si="12"/>
        <v>7.8913244828650822E-2</v>
      </c>
    </row>
    <row r="222" spans="1:7" x14ac:dyDescent="0.25">
      <c r="A222" s="93" t="s">
        <v>715</v>
      </c>
      <c r="B222" s="93" t="s">
        <v>1764</v>
      </c>
      <c r="C222" s="165">
        <v>314.77319999999997</v>
      </c>
      <c r="D222" s="176">
        <v>1792</v>
      </c>
      <c r="F222" s="153">
        <f t="shared" si="11"/>
        <v>0.11445643074829098</v>
      </c>
      <c r="G222" s="153">
        <f t="shared" si="12"/>
        <v>0.11065143562828034</v>
      </c>
    </row>
    <row r="223" spans="1:7" x14ac:dyDescent="0.25">
      <c r="A223" s="93" t="s">
        <v>717</v>
      </c>
      <c r="B223" s="93" t="s">
        <v>1765</v>
      </c>
      <c r="C223" s="165">
        <v>438.99419999999998</v>
      </c>
      <c r="D223" s="176">
        <v>2443</v>
      </c>
      <c r="F223" s="153">
        <f t="shared" si="11"/>
        <v>0.15962511818414465</v>
      </c>
      <c r="G223" s="153">
        <f t="shared" si="12"/>
        <v>0.15084902747761655</v>
      </c>
    </row>
    <row r="224" spans="1:7" x14ac:dyDescent="0.25">
      <c r="A224" s="93" t="s">
        <v>719</v>
      </c>
      <c r="B224" s="93" t="s">
        <v>1766</v>
      </c>
      <c r="C224" s="165">
        <v>512.07079999999996</v>
      </c>
      <c r="D224" s="176">
        <v>2782</v>
      </c>
      <c r="F224" s="153">
        <f t="shared" si="11"/>
        <v>0.18619690640252079</v>
      </c>
      <c r="G224" s="153">
        <f t="shared" si="12"/>
        <v>0.17178141401667182</v>
      </c>
    </row>
    <row r="225" spans="1:7" x14ac:dyDescent="0.25">
      <c r="A225" s="93" t="s">
        <v>721</v>
      </c>
      <c r="B225" s="93" t="s">
        <v>1767</v>
      </c>
      <c r="C225" s="165">
        <v>1004.0324000000001</v>
      </c>
      <c r="D225" s="176">
        <v>5269</v>
      </c>
      <c r="F225" s="153">
        <f t="shared" si="11"/>
        <v>0.36508179495471788</v>
      </c>
      <c r="G225" s="153">
        <f t="shared" si="12"/>
        <v>0.32534732942266131</v>
      </c>
    </row>
    <row r="226" spans="1:7" x14ac:dyDescent="0.25">
      <c r="A226" s="93" t="s">
        <v>723</v>
      </c>
      <c r="B226" s="93" t="s">
        <v>1768</v>
      </c>
      <c r="C226" s="165">
        <v>24.240400000000001</v>
      </c>
      <c r="D226" s="176">
        <v>128</v>
      </c>
      <c r="F226" s="153">
        <f t="shared" si="11"/>
        <v>8.8141864171119803E-3</v>
      </c>
      <c r="G226" s="153">
        <f t="shared" si="12"/>
        <v>7.903673973448596E-3</v>
      </c>
    </row>
    <row r="227" spans="1:7" x14ac:dyDescent="0.25">
      <c r="A227" s="93" t="s">
        <v>725</v>
      </c>
      <c r="B227" s="119" t="s">
        <v>99</v>
      </c>
      <c r="C227" s="165">
        <f>SUM(C219:C226)</f>
        <v>2750.1574000000001</v>
      </c>
      <c r="D227" s="176">
        <f>SUM(D219:D226)</f>
        <v>16195</v>
      </c>
      <c r="F227" s="122">
        <f>SUM(F219:F226)</f>
        <v>0.99999999999999989</v>
      </c>
      <c r="G227" s="122">
        <f>SUM(G219:G226)</f>
        <v>1</v>
      </c>
    </row>
    <row r="228" spans="1:7" outlineLevel="1" x14ac:dyDescent="0.25">
      <c r="A228" s="93" t="s">
        <v>726</v>
      </c>
      <c r="B228" s="107" t="s">
        <v>1769</v>
      </c>
      <c r="C228" s="165">
        <v>21.6982</v>
      </c>
      <c r="D228" s="176">
        <v>115</v>
      </c>
      <c r="F228" s="153">
        <f t="shared" ref="F228:F233" si="13">IF($C$227=0,"",IF(C228="[for completion]","",C228/$C$227))</f>
        <v>7.8898029618232023E-3</v>
      </c>
      <c r="G228" s="153">
        <f t="shared" ref="G228:G233" si="14">IF($D$227=0,"",IF(D228="[for completion]","",D228/$D$227))</f>
        <v>7.1009570855202226E-3</v>
      </c>
    </row>
    <row r="229" spans="1:7" outlineLevel="1" x14ac:dyDescent="0.25">
      <c r="A229" s="93" t="s">
        <v>728</v>
      </c>
      <c r="B229" s="107" t="s">
        <v>1770</v>
      </c>
      <c r="C229" s="165">
        <v>2.5421999999999998</v>
      </c>
      <c r="D229" s="176">
        <v>13</v>
      </c>
      <c r="F229" s="153">
        <f t="shared" si="13"/>
        <v>9.2438345528877725E-4</v>
      </c>
      <c r="G229" s="153">
        <f t="shared" si="14"/>
        <v>8.0271688792837295E-4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0.64017208000000003</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250.07839999999999</v>
      </c>
      <c r="D241" s="176">
        <v>2445</v>
      </c>
      <c r="F241" s="153">
        <f t="shared" ref="F241:F248" si="15">IF($C$249=0,"",IF(C241="[Mark as ND1 if not relevant]","",C241/$C$249))</f>
        <v>9.0932392053909628E-2</v>
      </c>
      <c r="G241" s="153">
        <f t="shared" ref="G241:G248" si="16">IF($D$249=0,"",IF(D241="[Mark as ND1 if not relevant]","",D241/$D$249))</f>
        <v>0.15097252238345168</v>
      </c>
    </row>
    <row r="242" spans="1:7" x14ac:dyDescent="0.25">
      <c r="A242" s="93" t="s">
        <v>744</v>
      </c>
      <c r="B242" s="93" t="s">
        <v>1776</v>
      </c>
      <c r="C242" s="177">
        <v>275.68430000000001</v>
      </c>
      <c r="D242" s="176">
        <v>1724</v>
      </c>
      <c r="F242" s="153">
        <f t="shared" si="15"/>
        <v>0.10024309516818582</v>
      </c>
      <c r="G242" s="153">
        <f t="shared" si="16"/>
        <v>0.10645260882988576</v>
      </c>
    </row>
    <row r="243" spans="1:7" x14ac:dyDescent="0.25">
      <c r="A243" s="93" t="s">
        <v>745</v>
      </c>
      <c r="B243" s="93" t="s">
        <v>1777</v>
      </c>
      <c r="C243" s="177">
        <v>413.68419999999998</v>
      </c>
      <c r="D243" s="176">
        <v>2359</v>
      </c>
      <c r="F243" s="153">
        <f t="shared" si="15"/>
        <v>0.1504220031034586</v>
      </c>
      <c r="G243" s="153">
        <f t="shared" si="16"/>
        <v>0.14566224143254092</v>
      </c>
    </row>
    <row r="244" spans="1:7" x14ac:dyDescent="0.25">
      <c r="A244" s="93" t="s">
        <v>746</v>
      </c>
      <c r="B244" s="93" t="s">
        <v>1778</v>
      </c>
      <c r="C244" s="177">
        <v>653.69929999999999</v>
      </c>
      <c r="D244" s="176">
        <v>3520</v>
      </c>
      <c r="F244" s="153">
        <f t="shared" si="15"/>
        <v>0.23769522290996059</v>
      </c>
      <c r="G244" s="153">
        <f t="shared" si="16"/>
        <v>0.21735103426983637</v>
      </c>
    </row>
    <row r="245" spans="1:7" x14ac:dyDescent="0.25">
      <c r="A245" s="93" t="s">
        <v>747</v>
      </c>
      <c r="B245" s="93" t="s">
        <v>1779</v>
      </c>
      <c r="C245" s="177">
        <v>773.95500000000004</v>
      </c>
      <c r="D245" s="176">
        <v>4101</v>
      </c>
      <c r="F245" s="153">
        <f t="shared" si="15"/>
        <v>0.28142206400906128</v>
      </c>
      <c r="G245" s="153">
        <f t="shared" si="16"/>
        <v>0.25322630441494287</v>
      </c>
    </row>
    <row r="246" spans="1:7" x14ac:dyDescent="0.25">
      <c r="A246" s="93" t="s">
        <v>748</v>
      </c>
      <c r="B246" s="93" t="s">
        <v>1780</v>
      </c>
      <c r="C246" s="177">
        <v>351.44229999999999</v>
      </c>
      <c r="D246" s="176">
        <v>1872</v>
      </c>
      <c r="F246" s="153">
        <f t="shared" si="15"/>
        <v>0.1277898811249901</v>
      </c>
      <c r="G246" s="153">
        <f t="shared" si="16"/>
        <v>0.11559123186168571</v>
      </c>
    </row>
    <row r="247" spans="1:7" x14ac:dyDescent="0.25">
      <c r="A247" s="93" t="s">
        <v>749</v>
      </c>
      <c r="B247" s="93" t="s">
        <v>1781</v>
      </c>
      <c r="C247" s="177">
        <v>30.961099999999998</v>
      </c>
      <c r="D247" s="176">
        <v>171</v>
      </c>
      <c r="F247" s="153">
        <f t="shared" si="15"/>
        <v>1.1257937045423761E-2</v>
      </c>
      <c r="G247" s="153">
        <f t="shared" si="16"/>
        <v>1.0558814448903983E-2</v>
      </c>
    </row>
    <row r="248" spans="1:7" x14ac:dyDescent="0.25">
      <c r="A248" s="93" t="s">
        <v>750</v>
      </c>
      <c r="B248" s="93" t="s">
        <v>1768</v>
      </c>
      <c r="C248" s="177">
        <v>0.65290000000000004</v>
      </c>
      <c r="D248" s="176">
        <v>3</v>
      </c>
      <c r="F248" s="153">
        <f t="shared" si="15"/>
        <v>2.3740458501013122E-4</v>
      </c>
      <c r="G248" s="153">
        <f t="shared" si="16"/>
        <v>1.8524235875270144E-4</v>
      </c>
    </row>
    <row r="249" spans="1:7" x14ac:dyDescent="0.25">
      <c r="A249" s="93" t="s">
        <v>751</v>
      </c>
      <c r="B249" s="119" t="s">
        <v>99</v>
      </c>
      <c r="C249" s="165">
        <f>SUM(C241:C248)</f>
        <v>2750.1575000000003</v>
      </c>
      <c r="D249" s="176">
        <f>SUM(D241:D248)</f>
        <v>16195</v>
      </c>
      <c r="F249" s="122">
        <f>SUM(F241:F248)</f>
        <v>0.99999999999999978</v>
      </c>
      <c r="G249" s="122">
        <f>SUM(G241:G248)</f>
        <v>1</v>
      </c>
    </row>
    <row r="250" spans="1:7" outlineLevel="1" x14ac:dyDescent="0.25">
      <c r="A250" s="93" t="s">
        <v>752</v>
      </c>
      <c r="B250" s="107" t="s">
        <v>1769</v>
      </c>
      <c r="C250" s="177">
        <v>0.65290000000000004</v>
      </c>
      <c r="D250" s="176">
        <v>3</v>
      </c>
      <c r="F250" s="153">
        <f t="shared" ref="F250:F255" si="17">IF($C$249=0,"",IF(C250="[for completion]","",C250/$C$249))</f>
        <v>2.3740458501013122E-4</v>
      </c>
      <c r="G250" s="153">
        <f t="shared" ref="G250:G255" si="18">IF($D$249=0,"",IF(D250="[for completion]","",D250/$D$249))</f>
        <v>1.8524235875270144E-4</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0.31659999999999999</v>
      </c>
      <c r="E277" s="88"/>
      <c r="F277" s="168"/>
      <c r="G277" s="168"/>
    </row>
    <row r="278" spans="1:7" x14ac:dyDescent="0.25">
      <c r="A278" s="93" t="s">
        <v>783</v>
      </c>
      <c r="B278" s="93" t="s">
        <v>784</v>
      </c>
      <c r="C278" s="122">
        <v>0.68340000000000001</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54" zoomScale="60" zoomScaleNormal="80" workbookViewId="0">
      <selection activeCell="I14" sqref="I1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75" zoomScale="60" zoomScaleNormal="80" workbookViewId="0">
      <selection activeCell="K203" sqref="K20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election activeCell="J20" sqref="J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1810</v>
      </c>
    </row>
    <row r="7" spans="1:13" x14ac:dyDescent="0.25">
      <c r="A7" s="1" t="s">
        <v>1293</v>
      </c>
      <c r="B7" s="39" t="s">
        <v>1294</v>
      </c>
      <c r="C7" s="93" t="s">
        <v>1811</v>
      </c>
    </row>
    <row r="8" spans="1:13" x14ac:dyDescent="0.25">
      <c r="A8" s="1" t="s">
        <v>1295</v>
      </c>
      <c r="B8" s="39" t="s">
        <v>1296</v>
      </c>
      <c r="C8" s="93" t="s">
        <v>1812</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1813</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1814</v>
      </c>
    </row>
    <row r="18" spans="1:3" x14ac:dyDescent="0.25">
      <c r="A18" s="1" t="s">
        <v>1313</v>
      </c>
      <c r="B18" s="43" t="s">
        <v>1314</v>
      </c>
      <c r="C18" s="93"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54" zoomScale="60" zoomScaleNormal="80" workbookViewId="0">
      <selection activeCell="C89" sqref="C8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57.710599999999999</v>
      </c>
      <c r="H75" s="23"/>
    </row>
    <row r="76" spans="1:14" x14ac:dyDescent="0.25">
      <c r="A76" s="25" t="s">
        <v>1426</v>
      </c>
      <c r="B76" s="25" t="s">
        <v>1454</v>
      </c>
      <c r="C76" s="129">
        <v>313.98329999999999</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2.3E-3</v>
      </c>
      <c r="D82" s="188" t="str">
        <f t="shared" ref="D82:D87" si="0">IF(C82="","","ND2")</f>
        <v>ND2</v>
      </c>
      <c r="E82" s="188" t="str">
        <f>IF(C82="","","ND2")</f>
        <v>ND2</v>
      </c>
      <c r="F82" s="188" t="str">
        <f t="shared" ref="F82:F87" si="1">IF(C82="","","ND2")</f>
        <v>ND2</v>
      </c>
      <c r="G82" s="178">
        <f t="shared" ref="G82:G87" si="2">IF(C82="","",C82)</f>
        <v>2.3E-3</v>
      </c>
      <c r="H82" s="23"/>
    </row>
    <row r="83" spans="1:8" x14ac:dyDescent="0.25">
      <c r="A83" s="25" t="s">
        <v>1433</v>
      </c>
      <c r="B83" s="25" t="s">
        <v>1803</v>
      </c>
      <c r="C83" s="178">
        <v>5.0000000000000001E-4</v>
      </c>
      <c r="D83" s="189" t="str">
        <f t="shared" si="0"/>
        <v>ND2</v>
      </c>
      <c r="E83" s="189" t="str">
        <f>IF(C83="","","ND2")</f>
        <v>ND2</v>
      </c>
      <c r="F83" s="189" t="str">
        <f t="shared" si="1"/>
        <v>ND2</v>
      </c>
      <c r="G83" s="156">
        <f t="shared" si="2"/>
        <v>5.0000000000000001E-4</v>
      </c>
      <c r="H83" s="23"/>
    </row>
    <row r="84" spans="1:8" x14ac:dyDescent="0.25">
      <c r="A84" s="25" t="s">
        <v>1434</v>
      </c>
      <c r="B84" s="25" t="s">
        <v>1804</v>
      </c>
      <c r="C84" s="178">
        <v>2.9999999999999997E-4</v>
      </c>
      <c r="D84" s="189" t="str">
        <f t="shared" si="0"/>
        <v>ND2</v>
      </c>
      <c r="E84" s="189" t="str">
        <f>IF(C84="","","ND2")</f>
        <v>ND2</v>
      </c>
      <c r="F84" s="189" t="str">
        <f t="shared" si="1"/>
        <v>ND2</v>
      </c>
      <c r="G84" s="156">
        <f t="shared" si="2"/>
        <v>2.9999999999999997E-4</v>
      </c>
      <c r="H84" s="23"/>
    </row>
    <row r="85" spans="1:8" x14ac:dyDescent="0.25">
      <c r="A85" s="25" t="s">
        <v>1435</v>
      </c>
      <c r="B85" s="25" t="s">
        <v>1805</v>
      </c>
      <c r="C85" s="178">
        <v>1E-4</v>
      </c>
      <c r="D85" s="189" t="str">
        <f t="shared" si="0"/>
        <v>ND2</v>
      </c>
      <c r="E85" s="189" t="str">
        <f>IF(C85="","","ND2")</f>
        <v>ND2</v>
      </c>
      <c r="F85" s="189" t="str">
        <f t="shared" si="1"/>
        <v>ND2</v>
      </c>
      <c r="G85" s="156">
        <f t="shared" si="2"/>
        <v>1E-4</v>
      </c>
      <c r="H85" s="23"/>
    </row>
    <row r="86" spans="1:8" x14ac:dyDescent="0.25">
      <c r="A86" s="25" t="s">
        <v>1446</v>
      </c>
      <c r="B86" s="25" t="s">
        <v>1806</v>
      </c>
      <c r="C86" s="178">
        <v>1E-4</v>
      </c>
      <c r="D86" s="189" t="str">
        <f t="shared" si="0"/>
        <v>ND2</v>
      </c>
      <c r="E86" s="189" t="str">
        <f>IF(D86="","","ND2")</f>
        <v>ND2</v>
      </c>
      <c r="F86" s="189" t="str">
        <f t="shared" si="1"/>
        <v>ND2</v>
      </c>
      <c r="G86" s="156">
        <f t="shared" si="2"/>
        <v>1E-4</v>
      </c>
      <c r="H86" s="23"/>
    </row>
    <row r="87" spans="1:8" outlineLevel="1" x14ac:dyDescent="0.25">
      <c r="A87" s="25" t="s">
        <v>1436</v>
      </c>
      <c r="B87" s="25" t="s">
        <v>1807</v>
      </c>
      <c r="C87" s="178">
        <v>0.99670000000000003</v>
      </c>
      <c r="D87" s="189" t="str">
        <f t="shared" si="0"/>
        <v>ND2</v>
      </c>
      <c r="E87" s="189" t="str">
        <f>IF(D87="","","ND2")</f>
        <v>ND2</v>
      </c>
      <c r="F87" s="189" t="str">
        <f t="shared" si="1"/>
        <v>ND2</v>
      </c>
      <c r="G87" s="156">
        <f t="shared" si="2"/>
        <v>0.99670000000000003</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7D25E0-BDA7-4F34-82CF-BFF566C2DBD3}"/>
</file>

<file path=customXml/itemProps2.xml><?xml version="1.0" encoding="utf-8"?>
<ds:datastoreItem xmlns:ds="http://schemas.openxmlformats.org/officeDocument/2006/customXml" ds:itemID="{1B4F8AB0-A681-49B9-9339-662E2D7B3913}"/>
</file>

<file path=customXml/itemProps3.xml><?xml version="1.0" encoding="utf-8"?>
<ds:datastoreItem xmlns:ds="http://schemas.openxmlformats.org/officeDocument/2006/customXml" ds:itemID="{ADBBE6C1-2F54-4FB0-BC6F-23EA98EE14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2019-06-17T12:35:04Z</dcterms:created>
  <dcterms:modified xsi:type="dcterms:W3CDTF">2019-06-17T14:57:54Z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