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9580" yWindow="780" windowWidth="21600" windowHeight="11385" firstSheet="4" activeTab="8"/>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45621"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7" i="18" l="1"/>
  <c r="F87" i="18"/>
  <c r="D87" i="18"/>
  <c r="E87" i="18" s="1"/>
  <c r="G86" i="18"/>
  <c r="F86" i="18"/>
  <c r="D86" i="18"/>
  <c r="E86" i="18" s="1"/>
  <c r="G85" i="18"/>
  <c r="F85" i="18"/>
  <c r="E85" i="18"/>
  <c r="D85" i="18"/>
  <c r="G84" i="18"/>
  <c r="F84" i="18"/>
  <c r="E84" i="18"/>
  <c r="D84" i="18"/>
  <c r="G83" i="18"/>
  <c r="F83" i="18"/>
  <c r="E83" i="18"/>
  <c r="D83" i="18"/>
  <c r="G82" i="18"/>
  <c r="F82" i="18"/>
  <c r="E82" i="18"/>
  <c r="D82" i="18"/>
  <c r="D179" i="11"/>
  <c r="G185" i="11" s="1"/>
  <c r="C179" i="11"/>
  <c r="F185" i="11" s="1"/>
  <c r="F174" i="11"/>
  <c r="G173" i="11"/>
  <c r="F173" i="11"/>
  <c r="G163" i="11"/>
  <c r="F163" i="11"/>
  <c r="G161" i="11"/>
  <c r="F161" i="11"/>
  <c r="G160" i="11"/>
  <c r="F160" i="11"/>
  <c r="F159" i="11"/>
  <c r="D157" i="11"/>
  <c r="G159" i="11" s="1"/>
  <c r="C157" i="11"/>
  <c r="F158" i="11" s="1"/>
  <c r="G156" i="11"/>
  <c r="F156" i="11"/>
  <c r="G155" i="11"/>
  <c r="F155" i="11"/>
  <c r="F154" i="11"/>
  <c r="G152" i="11"/>
  <c r="F152" i="11"/>
  <c r="G151" i="11"/>
  <c r="F151" i="11"/>
  <c r="G150" i="11"/>
  <c r="F150" i="11"/>
  <c r="G149" i="11"/>
  <c r="F149" i="11"/>
  <c r="D144" i="11"/>
  <c r="G139" i="11" s="1"/>
  <c r="C144" i="11"/>
  <c r="G143" i="11"/>
  <c r="F143" i="11"/>
  <c r="G142" i="11"/>
  <c r="F142" i="11"/>
  <c r="G141" i="11"/>
  <c r="F141" i="11"/>
  <c r="G140" i="11"/>
  <c r="F140" i="11"/>
  <c r="F139" i="11"/>
  <c r="G138" i="11"/>
  <c r="F138" i="11"/>
  <c r="G137" i="11"/>
  <c r="F137" i="11"/>
  <c r="G136" i="11"/>
  <c r="F136" i="11"/>
  <c r="G135" i="11"/>
  <c r="F135" i="11"/>
  <c r="G134" i="11"/>
  <c r="F134"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F144" i="11" s="1"/>
  <c r="G120" i="11"/>
  <c r="F120" i="11"/>
  <c r="C59" i="11"/>
  <c r="C55" i="11"/>
  <c r="C26" i="11"/>
  <c r="F159" i="10"/>
  <c r="F157" i="10"/>
  <c r="F154" i="10"/>
  <c r="F153" i="10"/>
  <c r="C152" i="10"/>
  <c r="F158" i="10" s="1"/>
  <c r="F150" i="10"/>
  <c r="F148" i="10"/>
  <c r="C82" i="10"/>
  <c r="C78" i="10"/>
  <c r="C49" i="10"/>
  <c r="C42" i="10"/>
  <c r="F39" i="10" s="1"/>
  <c r="F41" i="10"/>
  <c r="F40" i="10"/>
  <c r="D37" i="10"/>
  <c r="C37" i="10"/>
  <c r="F36" i="10" s="1"/>
  <c r="G36" i="10"/>
  <c r="G35" i="10"/>
  <c r="G34" i="10"/>
  <c r="F34" i="10"/>
  <c r="G33" i="10"/>
  <c r="G32" i="10"/>
  <c r="F32" i="10"/>
  <c r="G31" i="10"/>
  <c r="F31" i="10"/>
  <c r="G30" i="10"/>
  <c r="G29" i="10"/>
  <c r="G28" i="10"/>
  <c r="F28" i="10"/>
  <c r="G27" i="10"/>
  <c r="G26" i="10"/>
  <c r="F26" i="10"/>
  <c r="G25" i="10"/>
  <c r="F25" i="10"/>
  <c r="G24" i="10"/>
  <c r="G23" i="10"/>
  <c r="G22" i="10"/>
  <c r="F22" i="10"/>
  <c r="G356" i="9"/>
  <c r="G351" i="9"/>
  <c r="D350" i="9"/>
  <c r="G353" i="9" s="1"/>
  <c r="C350" i="9"/>
  <c r="F353" i="9" s="1"/>
  <c r="G346" i="9"/>
  <c r="G345" i="9"/>
  <c r="G344" i="9"/>
  <c r="F344" i="9"/>
  <c r="G332" i="9"/>
  <c r="F331" i="9"/>
  <c r="D328" i="9"/>
  <c r="G329" i="9" s="1"/>
  <c r="C328" i="9"/>
  <c r="F329" i="9" s="1"/>
  <c r="G327" i="9"/>
  <c r="F326" i="9"/>
  <c r="G322" i="9"/>
  <c r="F322" i="9"/>
  <c r="G321" i="9"/>
  <c r="F320" i="9"/>
  <c r="D315" i="9"/>
  <c r="G314" i="9" s="1"/>
  <c r="C315" i="9"/>
  <c r="F314" i="9" s="1"/>
  <c r="G313" i="9"/>
  <c r="F313" i="9"/>
  <c r="G312" i="9"/>
  <c r="G311" i="9"/>
  <c r="F311" i="9"/>
  <c r="F310" i="9"/>
  <c r="G309" i="9"/>
  <c r="F309" i="9"/>
  <c r="G307" i="9"/>
  <c r="F307" i="9"/>
  <c r="G306" i="9"/>
  <c r="G305" i="9"/>
  <c r="F305" i="9"/>
  <c r="F304" i="9"/>
  <c r="G303" i="9"/>
  <c r="F303" i="9"/>
  <c r="G301" i="9"/>
  <c r="F301" i="9"/>
  <c r="G300" i="9"/>
  <c r="G299" i="9"/>
  <c r="F299" i="9"/>
  <c r="F298" i="9"/>
  <c r="G297" i="9"/>
  <c r="F297" i="9"/>
  <c r="F296" i="9"/>
  <c r="G295" i="9"/>
  <c r="F295" i="9"/>
  <c r="G294" i="9"/>
  <c r="G293" i="9"/>
  <c r="F293" i="9"/>
  <c r="F292" i="9"/>
  <c r="G291" i="9"/>
  <c r="F291" i="9"/>
  <c r="G253" i="9"/>
  <c r="F252" i="9"/>
  <c r="D249" i="9"/>
  <c r="G250" i="9" s="1"/>
  <c r="C249" i="9"/>
  <c r="F250" i="9" s="1"/>
  <c r="G248" i="9"/>
  <c r="F247" i="9"/>
  <c r="G243" i="9"/>
  <c r="F243" i="9"/>
  <c r="G242" i="9"/>
  <c r="F241" i="9"/>
  <c r="F233" i="9"/>
  <c r="G230" i="9"/>
  <c r="F230" i="9"/>
  <c r="G229" i="9"/>
  <c r="G228" i="9"/>
  <c r="F228" i="9"/>
  <c r="D227" i="9"/>
  <c r="G232" i="9" s="1"/>
  <c r="C227" i="9"/>
  <c r="F232" i="9" s="1"/>
  <c r="G225" i="9"/>
  <c r="F225" i="9"/>
  <c r="G224" i="9"/>
  <c r="G223" i="9"/>
  <c r="F223" i="9"/>
  <c r="F222" i="9"/>
  <c r="G221" i="9"/>
  <c r="F221" i="9"/>
  <c r="G219" i="9"/>
  <c r="F219" i="9"/>
  <c r="D214" i="9"/>
  <c r="G212" i="9" s="1"/>
  <c r="C214" i="9"/>
  <c r="F212" i="9" s="1"/>
  <c r="G210" i="9"/>
  <c r="G209" i="9"/>
  <c r="G208" i="9"/>
  <c r="F208" i="9"/>
  <c r="G204" i="9"/>
  <c r="G203" i="9"/>
  <c r="G202" i="9"/>
  <c r="F202" i="9"/>
  <c r="G198" i="9"/>
  <c r="G197" i="9"/>
  <c r="G196" i="9"/>
  <c r="F196" i="9"/>
  <c r="G192" i="9"/>
  <c r="G191" i="9"/>
  <c r="G190" i="9"/>
  <c r="F190" i="9"/>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F77" i="9" s="1"/>
  <c r="D78" i="9"/>
  <c r="C77" i="9"/>
  <c r="F76" i="9"/>
  <c r="D76" i="9"/>
  <c r="F75" i="9"/>
  <c r="D75" i="9"/>
  <c r="F74" i="9"/>
  <c r="D74"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C44" i="9"/>
  <c r="F36" i="9"/>
  <c r="D36" i="9"/>
  <c r="F28" i="9"/>
  <c r="D28" i="9"/>
  <c r="F24" i="9"/>
  <c r="F19" i="9"/>
  <c r="F18" i="9"/>
  <c r="F17" i="9"/>
  <c r="C15"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1" i="8" s="1"/>
  <c r="C207" i="8"/>
  <c r="F206" i="8"/>
  <c r="F205" i="8"/>
  <c r="F204" i="8"/>
  <c r="F203" i="8"/>
  <c r="F202" i="8"/>
  <c r="F201" i="8"/>
  <c r="F199" i="8"/>
  <c r="F198" i="8"/>
  <c r="F197" i="8"/>
  <c r="F196" i="8"/>
  <c r="F195" i="8"/>
  <c r="F194" i="8"/>
  <c r="F193" i="8"/>
  <c r="F187" i="8"/>
  <c r="F185" i="8"/>
  <c r="F184" i="8"/>
  <c r="F182" i="8"/>
  <c r="F180" i="8"/>
  <c r="C179" i="8"/>
  <c r="F181" i="8" s="1"/>
  <c r="F178" i="8"/>
  <c r="F177" i="8"/>
  <c r="F175" i="8"/>
  <c r="D167" i="8"/>
  <c r="C167" i="8"/>
  <c r="G166" i="8"/>
  <c r="G165" i="8"/>
  <c r="G164" i="8"/>
  <c r="G167" i="8" s="1"/>
  <c r="F164" i="8"/>
  <c r="G162" i="8"/>
  <c r="G161" i="8"/>
  <c r="F160" i="8"/>
  <c r="G159" i="8"/>
  <c r="G157" i="8"/>
  <c r="G156" i="8"/>
  <c r="D155" i="8"/>
  <c r="G158" i="8" s="1"/>
  <c r="C155" i="8"/>
  <c r="F161" i="8" s="1"/>
  <c r="G154" i="8"/>
  <c r="G153" i="8"/>
  <c r="G152" i="8"/>
  <c r="G151" i="8"/>
  <c r="G150" i="8"/>
  <c r="G149" i="8"/>
  <c r="G148" i="8"/>
  <c r="G147" i="8"/>
  <c r="G146" i="8"/>
  <c r="F146" i="8"/>
  <c r="G145" i="8"/>
  <c r="G144" i="8"/>
  <c r="G143" i="8"/>
  <c r="G142" i="8"/>
  <c r="G141" i="8"/>
  <c r="G140" i="8"/>
  <c r="G139" i="8"/>
  <c r="G138" i="8"/>
  <c r="F138" i="8"/>
  <c r="F136" i="8"/>
  <c r="G135" i="8"/>
  <c r="F135" i="8"/>
  <c r="G133" i="8"/>
  <c r="F133" i="8"/>
  <c r="G132" i="8"/>
  <c r="G131" i="8"/>
  <c r="F131" i="8"/>
  <c r="F130" i="8"/>
  <c r="D129" i="8"/>
  <c r="G134" i="8" s="1"/>
  <c r="C129" i="8"/>
  <c r="F134" i="8" s="1"/>
  <c r="G128" i="8"/>
  <c r="F128" i="8"/>
  <c r="G127" i="8"/>
  <c r="G126" i="8"/>
  <c r="F126" i="8"/>
  <c r="F125" i="8"/>
  <c r="G124" i="8"/>
  <c r="F124" i="8"/>
  <c r="G123" i="8"/>
  <c r="F123" i="8"/>
  <c r="G122" i="8"/>
  <c r="F122" i="8"/>
  <c r="G121" i="8"/>
  <c r="G120" i="8"/>
  <c r="F120" i="8"/>
  <c r="F119" i="8"/>
  <c r="G118" i="8"/>
  <c r="F118" i="8"/>
  <c r="G117" i="8"/>
  <c r="F117" i="8"/>
  <c r="G116" i="8"/>
  <c r="F116" i="8"/>
  <c r="G115" i="8"/>
  <c r="G114" i="8"/>
  <c r="F114" i="8"/>
  <c r="F113" i="8"/>
  <c r="G112" i="8"/>
  <c r="F112" i="8"/>
  <c r="D105" i="8"/>
  <c r="D104" i="8"/>
  <c r="D103" i="8"/>
  <c r="D102" i="8"/>
  <c r="D101" i="8"/>
  <c r="C100" i="8"/>
  <c r="F93" i="8" s="1"/>
  <c r="D99" i="8"/>
  <c r="D98" i="8"/>
  <c r="D97" i="8"/>
  <c r="D96" i="8"/>
  <c r="D95" i="8"/>
  <c r="D94" i="8"/>
  <c r="D93" i="8"/>
  <c r="F82" i="8"/>
  <c r="D82" i="8"/>
  <c r="D81" i="8"/>
  <c r="G81" i="8" s="1"/>
  <c r="F80" i="8"/>
  <c r="D80" i="8"/>
  <c r="F79" i="8"/>
  <c r="D79" i="8"/>
  <c r="G78" i="8"/>
  <c r="F78" i="8"/>
  <c r="D78" i="8"/>
  <c r="D77" i="8"/>
  <c r="G70" i="8" s="1"/>
  <c r="C77" i="8"/>
  <c r="F76" i="8" s="1"/>
  <c r="G76" i="8"/>
  <c r="F75" i="8"/>
  <c r="G74" i="8"/>
  <c r="F74" i="8"/>
  <c r="F73" i="8"/>
  <c r="G72" i="8"/>
  <c r="G71" i="8"/>
  <c r="F71" i="8"/>
  <c r="F64" i="8"/>
  <c r="F63" i="8"/>
  <c r="F62" i="8"/>
  <c r="F61" i="8"/>
  <c r="F60" i="8"/>
  <c r="F59" i="8"/>
  <c r="C58" i="8"/>
  <c r="F57" i="8"/>
  <c r="F56" i="8"/>
  <c r="F55" i="8"/>
  <c r="F58" i="8" s="1"/>
  <c r="F54" i="8"/>
  <c r="F53" i="8"/>
  <c r="F210" i="8" l="1"/>
  <c r="F213" i="8"/>
  <c r="F215" i="8"/>
  <c r="F209" i="8"/>
  <c r="F212" i="8"/>
  <c r="F214" i="8"/>
  <c r="D100" i="8"/>
  <c r="F104" i="8"/>
  <c r="F150" i="8"/>
  <c r="F23" i="9"/>
  <c r="F12" i="9"/>
  <c r="F22" i="9"/>
  <c r="F21" i="9"/>
  <c r="F20" i="9"/>
  <c r="F16" i="9"/>
  <c r="F25" i="9"/>
  <c r="F14" i="9"/>
  <c r="F143" i="8"/>
  <c r="F102" i="8"/>
  <c r="F105" i="8"/>
  <c r="F101" i="8"/>
  <c r="F96" i="8"/>
  <c r="F100" i="8" s="1"/>
  <c r="F99" i="8"/>
  <c r="F95" i="8"/>
  <c r="F94" i="8"/>
  <c r="F144" i="8"/>
  <c r="F152" i="8"/>
  <c r="F44" i="9"/>
  <c r="F26" i="9"/>
  <c r="D77" i="9"/>
  <c r="G155" i="8"/>
  <c r="F159" i="8"/>
  <c r="F154" i="8"/>
  <c r="F148" i="8"/>
  <c r="F142" i="8"/>
  <c r="F158" i="8"/>
  <c r="F153" i="8"/>
  <c r="F147" i="8"/>
  <c r="F141" i="8"/>
  <c r="F162" i="8"/>
  <c r="F156" i="8"/>
  <c r="F151" i="8"/>
  <c r="F145" i="8"/>
  <c r="F139" i="8"/>
  <c r="F155" i="8" s="1"/>
  <c r="G37" i="10"/>
  <c r="F42" i="10"/>
  <c r="F97" i="8"/>
  <c r="F103" i="8"/>
  <c r="F140" i="8"/>
  <c r="G227" i="9"/>
  <c r="G80" i="8"/>
  <c r="G79" i="8"/>
  <c r="G75" i="8"/>
  <c r="G73" i="8"/>
  <c r="G77" i="8" s="1"/>
  <c r="F149" i="8"/>
  <c r="F166" i="8"/>
  <c r="F167" i="8" s="1"/>
  <c r="F165" i="8"/>
  <c r="F73" i="9"/>
  <c r="G82" i="8"/>
  <c r="F98" i="8"/>
  <c r="F157" i="8"/>
  <c r="F13" i="9"/>
  <c r="D44" i="9"/>
  <c r="F195" i="9"/>
  <c r="F201" i="9"/>
  <c r="F207" i="9"/>
  <c r="F213" i="9"/>
  <c r="F246" i="9"/>
  <c r="F251" i="9"/>
  <c r="F325" i="9"/>
  <c r="F330" i="9"/>
  <c r="F343" i="9"/>
  <c r="F349" i="9"/>
  <c r="F354" i="9"/>
  <c r="F162" i="11"/>
  <c r="F175" i="11"/>
  <c r="F180" i="11"/>
  <c r="F72" i="8"/>
  <c r="F81" i="8"/>
  <c r="G113" i="8"/>
  <c r="G129" i="8" s="1"/>
  <c r="G119" i="8"/>
  <c r="G125" i="8"/>
  <c r="G130" i="8"/>
  <c r="G136" i="8"/>
  <c r="G160" i="8"/>
  <c r="F183" i="8"/>
  <c r="F200" i="8"/>
  <c r="F208" i="8" s="1"/>
  <c r="G195" i="9"/>
  <c r="G201" i="9"/>
  <c r="G207" i="9"/>
  <c r="G213" i="9"/>
  <c r="G222" i="9"/>
  <c r="G233" i="9"/>
  <c r="G246" i="9"/>
  <c r="G251" i="9"/>
  <c r="G292" i="9"/>
  <c r="G315" i="9" s="1"/>
  <c r="G298" i="9"/>
  <c r="G304" i="9"/>
  <c r="G310" i="9"/>
  <c r="G325" i="9"/>
  <c r="G330" i="9"/>
  <c r="G343" i="9"/>
  <c r="G349" i="9"/>
  <c r="G354" i="9"/>
  <c r="F149" i="10"/>
  <c r="F152" i="10" s="1"/>
  <c r="G162" i="11"/>
  <c r="G175" i="11"/>
  <c r="G180" i="11"/>
  <c r="F355" i="9"/>
  <c r="F176" i="11"/>
  <c r="F181" i="11"/>
  <c r="G241" i="9"/>
  <c r="G247" i="9"/>
  <c r="G252" i="9"/>
  <c r="G320" i="9"/>
  <c r="G326" i="9"/>
  <c r="G331" i="9"/>
  <c r="G355" i="9"/>
  <c r="F151" i="10"/>
  <c r="G176" i="11"/>
  <c r="G181" i="11"/>
  <c r="F115" i="8"/>
  <c r="F129" i="8" s="1"/>
  <c r="F121" i="8"/>
  <c r="F127" i="8"/>
  <c r="F132" i="8"/>
  <c r="F174" i="8"/>
  <c r="F179" i="8" s="1"/>
  <c r="F186" i="8"/>
  <c r="F191" i="9"/>
  <c r="F197" i="9"/>
  <c r="F203" i="9"/>
  <c r="F209" i="9"/>
  <c r="F224" i="9"/>
  <c r="F229" i="9"/>
  <c r="F242" i="9"/>
  <c r="F249" i="9" s="1"/>
  <c r="F248" i="9"/>
  <c r="F253" i="9"/>
  <c r="F294" i="9"/>
  <c r="F315" i="9" s="1"/>
  <c r="F300" i="9"/>
  <c r="F306" i="9"/>
  <c r="F312" i="9"/>
  <c r="F321" i="9"/>
  <c r="F328" i="9" s="1"/>
  <c r="F327" i="9"/>
  <c r="F332" i="9"/>
  <c r="F345" i="9"/>
  <c r="F356" i="9"/>
  <c r="F27" i="10"/>
  <c r="F33" i="10"/>
  <c r="F153" i="11"/>
  <c r="F157" i="11" s="1"/>
  <c r="F171" i="11"/>
  <c r="F177" i="11"/>
  <c r="F182" i="11"/>
  <c r="G153" i="11"/>
  <c r="G158" i="11"/>
  <c r="G171" i="11"/>
  <c r="G177" i="11"/>
  <c r="G182" i="11"/>
  <c r="F192" i="9"/>
  <c r="F214" i="9" s="1"/>
  <c r="F198" i="9"/>
  <c r="F204" i="9"/>
  <c r="F210" i="9"/>
  <c r="F254" i="9"/>
  <c r="F333" i="9"/>
  <c r="F346" i="9"/>
  <c r="F351" i="9"/>
  <c r="F172" i="11"/>
  <c r="F178" i="11"/>
  <c r="F183" i="11"/>
  <c r="G254" i="9"/>
  <c r="G333" i="9"/>
  <c r="G133" i="11"/>
  <c r="G144" i="11" s="1"/>
  <c r="G154" i="11"/>
  <c r="G157" i="11" s="1"/>
  <c r="G172" i="11"/>
  <c r="G178" i="11"/>
  <c r="G183" i="11"/>
  <c r="F193" i="9"/>
  <c r="F199" i="9"/>
  <c r="F205" i="9"/>
  <c r="F211" i="9"/>
  <c r="F220" i="9"/>
  <c r="F226" i="9"/>
  <c r="F227" i="9" s="1"/>
  <c r="F231" i="9"/>
  <c r="F244" i="9"/>
  <c r="F255" i="9"/>
  <c r="F302" i="9"/>
  <c r="F308" i="9"/>
  <c r="F323" i="9"/>
  <c r="F334" i="9"/>
  <c r="F347" i="9"/>
  <c r="F352" i="9"/>
  <c r="F23" i="10"/>
  <c r="F37" i="10" s="1"/>
  <c r="F29" i="10"/>
  <c r="F35" i="10"/>
  <c r="F155" i="10"/>
  <c r="F184" i="11"/>
  <c r="F70" i="8"/>
  <c r="F77" i="8" s="1"/>
  <c r="G193" i="9"/>
  <c r="G199" i="9"/>
  <c r="G205" i="9"/>
  <c r="G211" i="9"/>
  <c r="G220" i="9"/>
  <c r="G226" i="9"/>
  <c r="G231" i="9"/>
  <c r="G244" i="9"/>
  <c r="G255" i="9"/>
  <c r="G296" i="9"/>
  <c r="G302" i="9"/>
  <c r="G308" i="9"/>
  <c r="G323" i="9"/>
  <c r="G334" i="9"/>
  <c r="G347" i="9"/>
  <c r="G352" i="9"/>
  <c r="F156" i="10"/>
  <c r="G184" i="11"/>
  <c r="F194" i="9"/>
  <c r="F200" i="9"/>
  <c r="F206" i="9"/>
  <c r="F245" i="9"/>
  <c r="F324" i="9"/>
  <c r="F342" i="9"/>
  <c r="F350" i="9" s="1"/>
  <c r="F348" i="9"/>
  <c r="F24" i="10"/>
  <c r="F30" i="10"/>
  <c r="G194" i="9"/>
  <c r="G214" i="9" s="1"/>
  <c r="G200" i="9"/>
  <c r="G206" i="9"/>
  <c r="G245" i="9"/>
  <c r="G324" i="9"/>
  <c r="G342" i="9"/>
  <c r="G348" i="9"/>
  <c r="G174" i="11"/>
  <c r="G179" i="11" l="1"/>
  <c r="G328" i="9"/>
  <c r="F15" i="9"/>
  <c r="F179" i="11"/>
  <c r="G249" i="9"/>
  <c r="G350" i="9"/>
  <c r="G98" i="8"/>
  <c r="G94" i="8"/>
  <c r="G105" i="8"/>
  <c r="G101" i="8"/>
  <c r="G97" i="8"/>
  <c r="G93" i="8"/>
  <c r="G103" i="8"/>
  <c r="G102" i="8"/>
  <c r="G96" i="8"/>
  <c r="G95" i="8"/>
  <c r="G104" i="8"/>
  <c r="G99" i="8"/>
  <c r="G100" i="8" l="1"/>
</calcChain>
</file>

<file path=xl/sharedStrings.xml><?xml version="1.0" encoding="utf-8"?>
<sst xmlns="http://schemas.openxmlformats.org/spreadsheetml/2006/main" count="2471" uniqueCount="1814">
  <si>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</si>
  <si>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</si>
  <si>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</si>
  <si>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</si>
  <si>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</si>
  <si>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</si>
  <si>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</si>
  <si>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</si>
  <si>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</si>
  <si>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</si>
  <si>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</si>
  <si>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</si>
  <si>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</si>
  <si>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</si>
  <si>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</si>
  <si>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</si>
  <si>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</si>
  <si>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</si>
  <si>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</si>
  <si>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</si>
  <si>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</si>
  <si>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</si>
  <si>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</si>
  <si>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</si>
  <si>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</si>
  <si>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</si>
  <si>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</si>
  <si>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</si>
  <si>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</si>
  <si>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</si>
  <si>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</si>
  <si>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</si>
  <si>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</si>
  <si>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</si>
  <si>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</si>
  <si>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</si>
  <si>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</si>
  <si>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</si>
  <si>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</si>
  <si>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</si>
  <si>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</si>
  <si>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</si>
  <si>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</si>
  <si>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</si>
  <si>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</si>
  <si>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</si>
  <si>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</si>
  <si>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</si>
  <si>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</si>
  <si>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</si>
  <si>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</si>
  <si>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</si>
  <si>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</si>
  <si>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</si>
  <si>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</si>
  <si>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</si>
  <si>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</si>
  <si>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</si>
  <si>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</si>
  <si>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</si>
  <si>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</si>
  <si>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</si>
  <si>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</si>
  <si>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</si>
  <si>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</si>
  <si>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</si>
  <si>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</si>
  <si>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</si>
  <si>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</si>
  <si>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</si>
  <si>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</si>
  <si>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</si>
  <si>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</si>
  <si>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</si>
  <si>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</si>
  <si>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</si>
  <si>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</si>
  <si>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</si>
  <si>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</si>
  <si>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</si>
  <si>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</si>
  <si>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</si>
  <si>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</si>
  <si>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</si>
  <si>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</si>
  <si>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</si>
  <si>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</si>
  <si>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</si>
  <si>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</si>
  <si>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</si>
  <si>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</si>
  <si>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</si>
  <si>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</si>
  <si>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</si>
  <si>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</si>
  <si>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</si>
  <si>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</si>
  <si>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</si>
  <si>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</si>
  <si>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</si>
  <si>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</si>
  <si>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</si>
  <si>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</si>
  <si>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</si>
  <si>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</si>
  <si>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</si>
  <si>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</si>
  <si>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</si>
  <si>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</si>
  <si>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</si>
  <si>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</si>
  <si>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</si>
  <si>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</si>
  <si>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</si>
  <si>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</si>
  <si>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</si>
  <si>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</si>
  <si>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</si>
  <si>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</si>
  <si>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</si>
  <si>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</si>
  <si>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</si>
  <si>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</si>
  <si>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</si>
  <si>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</si>
  <si>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</si>
  <si>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</si>
  <si>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</si>
  <si>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</si>
  <si>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</si>
  <si>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</si>
  <si>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</si>
  <si>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</si>
  <si>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</si>
  <si>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</si>
  <si>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</si>
  <si>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</si>
  <si>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</si>
  <si>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</si>
  <si>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</si>
  <si>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</si>
  <si>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</si>
  <si>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</si>
  <si>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</si>
  <si>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</si>
  <si>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</si>
  <si>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</si>
  <si>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</si>
  <si>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</si>
  <si>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</si>
  <si>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</si>
  <si>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</si>
  <si>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</si>
  <si>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</si>
  <si>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</si>
  <si>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</si>
  <si>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</si>
  <si>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</si>
  <si>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</si>
  <si>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</si>
  <si>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</si>
  <si>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</si>
  <si>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</si>
  <si>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</si>
  <si>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</si>
  <si>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</si>
  <si>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</si>
  <si>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</si>
  <si>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</si>
  <si>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</si>
  <si>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</si>
  <si>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</si>
  <si>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</si>
  <si>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</si>
  <si>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</si>
  <si>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</si>
  <si>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</si>
  <si>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</si>
  <si>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</si>
  <si>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</si>
  <si>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</si>
  <si>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</si>
  <si>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</si>
  <si>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</si>
  <si>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</si>
  <si>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</si>
  <si>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</si>
  <si>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</si>
  <si>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</si>
  <si>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</si>
  <si>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</si>
  <si>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</si>
  <si>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</si>
  <si>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</si>
  <si>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</si>
  <si>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</si>
  <si>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</si>
  <si>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</si>
  <si>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</si>
  <si>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</si>
  <si>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</si>
  <si>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</si>
  <si>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</si>
  <si>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</si>
  <si>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</si>
  <si>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</si>
  <si>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</si>
  <si>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</si>
  <si>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</si>
  <si>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</si>
  <si>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</si>
  <si>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</si>
  <si>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</si>
  <si>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</si>
  <si>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</si>
  <si>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</si>
  <si>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</si>
  <si>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</si>
  <si>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</si>
  <si>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</si>
  <si>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</si>
  <si>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</si>
  <si>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</si>
  <si>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</si>
  <si>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</si>
  <si>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</si>
  <si>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</si>
  <si>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</si>
  <si>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</si>
  <si>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</si>
  <si>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</si>
  <si>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</si>
  <si>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</si>
  <si>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</si>
  <si>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</si>
  <si>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</si>
  <si>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</si>
  <si>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</si>
  <si>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</si>
  <si>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</si>
  <si>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</si>
  <si>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</si>
  <si>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</si>
  <si>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</si>
  <si>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</si>
  <si>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</si>
  <si>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</si>
  <si>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</si>
  <si>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</si>
  <si>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</si>
  <si>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</si>
  <si>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</si>
  <si>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</si>
  <si>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</si>
  <si>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</si>
  <si>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</si>
  <si>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</si>
  <si>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</si>
  <si>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</si>
  <si>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</si>
  <si>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</si>
  <si>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</si>
  <si>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</si>
  <si>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</si>
  <si>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</si>
  <si>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</si>
  <si>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</si>
  <si>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</si>
  <si>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</si>
  <si>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</si>
  <si>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</si>
  <si>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</si>
  <si>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</si>
  <si>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</si>
  <si>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</si>
  <si>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</si>
  <si>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</si>
  <si>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</si>
  <si>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</si>
  <si>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</si>
  <si>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</si>
  <si>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</si>
  <si>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</si>
  <si>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</si>
  <si>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</si>
  <si>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</si>
  <si>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</si>
  <si>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</si>
  <si>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</si>
  <si>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</si>
  <si>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</si>
  <si>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</si>
  <si>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</si>
  <si>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</si>
  <si>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</si>
  <si>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</si>
  <si>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</si>
  <si>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</si>
  <si>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</si>
  <si>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</si>
  <si>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</si>
  <si>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</si>
  <si>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</si>
  <si>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</si>
  <si>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</si>
  <si>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</si>
  <si>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</si>
  <si>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</si>
  <si>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</si>
  <si>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</si>
  <si>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</si>
  <si>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</si>
  <si>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</si>
  <si>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</si>
  <si>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</si>
  <si>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</si>
  <si>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</si>
  <si>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</si>
  <si>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</si>
  <si>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</si>
  <si>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</si>
  <si>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</si>
  <si>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</si>
  <si>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</si>
  <si>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</si>
  <si>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</si>
  <si>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</si>
  <si>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</si>
  <si>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</si>
  <si>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</si>
  <si>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</si>
  <si>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</si>
  <si>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</si>
  <si>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</si>
  <si>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</si>
  <si>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</si>
  <si>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</si>
  <si>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</si>
  <si>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</si>
  <si>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</si>
  <si>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</si>
  <si>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</si>
  <si>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</si>
  <si>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</si>
  <si>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</si>
  <si>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</si>
  <si>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</si>
  <si>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</si>
  <si>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</si>
  <si>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</si>
  <si>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</si>
  <si>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</si>
  <si>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</si>
  <si>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</si>
  <si>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</si>
  <si>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</si>
  <si>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</si>
  <si>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</si>
  <si>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</si>
  <si>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</si>
  <si>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</si>
  <si>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</si>
  <si>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</si>
  <si>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</si>
  <si>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</si>
  <si>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</si>
  <si>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</si>
  <si>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</si>
  <si>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</si>
  <si>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</si>
  <si>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</si>
  <si>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</si>
  <si>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</si>
  <si>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</si>
  <si>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</si>
  <si>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</si>
  <si>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</si>
  <si>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</si>
  <si>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</si>
  <si>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</si>
  <si>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</si>
  <si>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</si>
  <si>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</si>
  <si>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</si>
  <si>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</si>
  <si>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</si>
  <si>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</si>
  <si>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</si>
  <si>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</si>
  <si>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</si>
  <si>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</si>
  <si>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</si>
  <si>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</si>
  <si>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</si>
  <si>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</si>
  <si>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</si>
  <si>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</si>
  <si>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</si>
  <si>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</si>
  <si>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</si>
  <si>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</si>
  <si>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</si>
  <si>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</si>
  <si>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</si>
  <si>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</si>
  <si>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</si>
  <si>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</si>
  <si>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</si>
  <si>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</si>
  <si>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</si>
  <si>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</si>
  <si>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</si>
  <si>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</si>
  <si>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</si>
  <si>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</si>
  <si>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</si>
  <si>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</si>
  <si>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</si>
  <si>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</si>
  <si>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</si>
  <si>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</si>
  <si>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</si>
  <si>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</si>
  <si>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</si>
  <si>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</si>
  <si>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</si>
  <si>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</si>
  <si>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</si>
  <si>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</si>
  <si>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</si>
  <si>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</si>
  <si>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</si>
  <si>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</si>
  <si>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</si>
  <si>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</si>
  <si>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</si>
  <si>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</si>
  <si>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</si>
  <si>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</si>
  <si>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</si>
  <si>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</si>
  <si>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</si>
  <si>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</si>
  <si>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</si>
  <si>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</si>
  <si>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</si>
  <si>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</si>
  <si>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</si>
  <si>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</si>
  <si>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</si>
  <si>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</si>
  <si>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</si>
  <si>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</si>
  <si>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</si>
  <si>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</si>
  <si>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</si>
  <si>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</si>
  <si>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</si>
  <si>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</si>
  <si>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</si>
  <si>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</si>
  <si>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</si>
  <si>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</si>
  <si>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</si>
  <si>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</si>
  <si>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</si>
  <si>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</si>
  <si>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</si>
  <si>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</si>
  <si>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</si>
  <si>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</si>
  <si>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</si>
  <si>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</si>
  <si>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</si>
  <si>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</si>
  <si>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</si>
  <si>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</si>
  <si>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</si>
  <si>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</si>
  <si>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</si>
  <si>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</si>
  <si>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</si>
  <si>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</si>
  <si>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</si>
  <si>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</si>
  <si>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</si>
  <si>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</si>
  <si>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</si>
  <si>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</si>
  <si>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</si>
  <si>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</si>
  <si>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</si>
  <si>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</si>
  <si>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</si>
  <si>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</si>
  <si>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</si>
  <si>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</si>
  <si>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</si>
  <si>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</si>
  <si>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</si>
  <si>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</si>
  <si>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</si>
  <si>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</si>
  <si>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</si>
  <si>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</si>
  <si>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</si>
  <si>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</si>
  <si>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</si>
  <si>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</si>
  <si>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</si>
  <si>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</si>
  <si>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</si>
  <si>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</si>
  <si>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</si>
  <si>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</si>
  <si>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</si>
  <si>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</si>
  <si>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</si>
  <si>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</si>
  <si>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</si>
  <si>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</si>
  <si>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</si>
  <si>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</si>
  <si>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</si>
  <si>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</si>
  <si>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</si>
  <si>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</si>
  <si>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</si>
  <si>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</si>
  <si>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</si>
  <si>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</si>
  <si>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</si>
  <si>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</si>
  <si>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</si>
  <si>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</si>
  <si>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</si>
  <si>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</si>
  <si>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</si>
  <si>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</si>
  <si>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</si>
  <si>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</si>
  <si>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</si>
  <si>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</si>
  <si>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</si>
  <si>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</si>
  <si>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</si>
  <si>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</si>
  <si>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</si>
  <si>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</si>
  <si>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</si>
  <si>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</si>
  <si>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</si>
  <si>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</si>
  <si>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</si>
  <si>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</si>
  <si>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</si>
  <si>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</si>
  <si>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</si>
  <si>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</si>
  <si>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</si>
  <si>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</si>
  <si>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</si>
  <si>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</si>
  <si>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</si>
  <si>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</si>
  <si>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</si>
  <si>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</si>
  <si>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</si>
  <si>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</si>
  <si>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</si>
  <si>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</si>
  <si>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</si>
  <si>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</si>
  <si>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</si>
  <si>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</si>
  <si>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</si>
  <si>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</si>
  <si>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</si>
  <si>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</si>
  <si>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</si>
  <si>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</si>
  <si>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</si>
  <si>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</si>
  <si>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</si>
  <si>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</si>
  <si>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</si>
  <si>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</si>
  <si>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</si>
  <si>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</si>
  <si>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</si>
  <si>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</si>
  <si>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</si>
  <si>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</si>
  <si>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</si>
  <si>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</si>
  <si>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</si>
  <si>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</si>
  <si>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</si>
  <si>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</si>
  <si>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</si>
  <si>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</si>
  <si>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</si>
  <si>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</si>
  <si>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</si>
  <si>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</si>
  <si>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</si>
  <si>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</si>
  <si>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</si>
  <si>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</si>
  <si>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</si>
  <si>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</si>
  <si>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</si>
  <si>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</si>
  <si>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</si>
  <si>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</si>
  <si>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</si>
  <si>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</si>
  <si>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</si>
  <si>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</si>
  <si>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</si>
  <si>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</si>
  <si>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</si>
  <si>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</si>
  <si>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</si>
  <si>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</si>
  <si>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</si>
  <si>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</si>
  <si>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</si>
  <si>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</si>
  <si>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</si>
  <si>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</si>
  <si>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</si>
  <si>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</si>
  <si>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</si>
  <si>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</si>
  <si>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</si>
  <si>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</si>
  <si>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</si>
  <si>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</si>
  <si>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</si>
  <si>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</si>
  <si>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</si>
  <si>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</si>
  <si>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</si>
  <si>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</si>
  <si>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</si>
  <si>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</si>
  <si>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</si>
  <si>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</si>
  <si>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</si>
  <si>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</si>
  <si>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</si>
  <si>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</si>
  <si>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</si>
  <si>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</si>
  <si>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</si>
  <si>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</si>
  <si>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</si>
  <si>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</si>
  <si>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</si>
  <si>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</si>
  <si>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</si>
  <si>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</si>
  <si>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</si>
  <si>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</si>
  <si>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</si>
  <si>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</si>
  <si>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</si>
  <si>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</si>
  <si>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</si>
  <si>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</si>
  <si>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</si>
  <si>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</si>
  <si>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</si>
  <si>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</si>
  <si>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</si>
  <si>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</si>
  <si>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</si>
  <si>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</si>
  <si>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</si>
  <si>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</si>
  <si>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</si>
  <si>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</si>
  <si>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</si>
  <si>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</si>
  <si>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</si>
  <si>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</si>
  <si>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</si>
  <si>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</si>
  <si>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</si>
  <si>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</si>
  <si>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</si>
  <si>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</si>
  <si>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</si>
  <si>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</si>
  <si>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</si>
  <si>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</si>
  <si>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</si>
  <si>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</si>
  <si>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</si>
  <si>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</si>
  <si>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</si>
  <si>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</si>
  <si>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</si>
  <si>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</si>
  <si>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</si>
  <si>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</si>
  <si>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</si>
  <si>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</si>
  <si>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</si>
  <si>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</si>
  <si>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</si>
  <si>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</si>
  <si>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</si>
  <si>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</si>
  <si>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</si>
  <si>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</si>
  <si>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</si>
  <si>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</si>
  <si>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</si>
  <si>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</si>
  <si>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</si>
  <si>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</si>
  <si>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</si>
  <si>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</si>
  <si>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</si>
  <si>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</si>
  <si>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</si>
  <si>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</si>
  <si>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</si>
  <si>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</si>
  <si>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</si>
  <si>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</si>
  <si>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</si>
  <si>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</si>
  <si>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</si>
  <si>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</si>
  <si>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</si>
  <si>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</si>
  <si>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</si>
  <si>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</si>
  <si>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</si>
  <si>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</si>
  <si>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</si>
  <si>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</si>
  <si>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</si>
  <si>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</si>
  <si>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</si>
  <si>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</si>
  <si>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</si>
  <si>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</si>
  <si>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</si>
  <si>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</si>
  <si>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</si>
  <si>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</si>
  <si>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</si>
  <si>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</si>
  <si>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</si>
  <si>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</si>
  <si>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</si>
  <si>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</si>
  <si>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</si>
  <si>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</si>
  <si>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</si>
  <si>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</si>
  <si>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</si>
  <si>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</si>
  <si>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</si>
  <si>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</si>
  <si>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</si>
  <si>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</si>
  <si>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</si>
  <si>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</si>
  <si>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</si>
  <si>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</si>
  <si>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</si>
  <si>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</si>
  <si>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</si>
  <si>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</si>
  <si>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</si>
  <si>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</si>
  <si>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</si>
  <si>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</si>
  <si>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</si>
  <si>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</si>
  <si>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</si>
  <si>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</si>
  <si>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</si>
  <si>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</si>
  <si>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</si>
  <si>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</si>
  <si>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</si>
  <si>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</si>
  <si>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</si>
  <si>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</si>
  <si>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</si>
  <si>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</si>
  <si>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</si>
  <si>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</si>
  <si>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</si>
  <si>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</si>
  <si>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</si>
  <si>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</si>
  <si>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</si>
  <si>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</si>
  <si>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</si>
  <si>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</si>
  <si>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</si>
  <si>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</si>
  <si>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</si>
  <si>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</si>
  <si>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</si>
  <si>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</si>
  <si>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</si>
  <si>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</si>
  <si>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</si>
  <si>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</si>
  <si>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</si>
  <si>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</si>
  <si>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</si>
  <si>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</si>
  <si>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</si>
  <si>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</si>
  <si>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</si>
  <si>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</si>
  <si>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</si>
  <si>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</si>
  <si>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</si>
  <si>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</si>
  <si>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</si>
  <si>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</si>
  <si>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</si>
  <si>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</si>
  <si>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</si>
  <si>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</si>
  <si>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</si>
  <si>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</si>
  <si>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</si>
  <si>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</si>
  <si>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</si>
  <si>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</si>
  <si>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</si>
  <si>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</si>
  <si>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</si>
  <si>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</si>
  <si>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</si>
  <si>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</si>
  <si>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</si>
  <si>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</si>
  <si>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</si>
  <si>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</si>
  <si>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</si>
  <si>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</si>
  <si>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</si>
  <si>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</si>
  <si>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</si>
  <si>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</si>
  <si>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</si>
  <si>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</si>
  <si>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</si>
  <si>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</si>
  <si>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</si>
  <si>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</si>
  <si>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</si>
  <si>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</si>
  <si>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</si>
  <si>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</si>
  <si>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</si>
  <si>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</si>
  <si>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</si>
  <si>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</si>
  <si>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</si>
  <si>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</si>
  <si>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</si>
  <si>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</si>
  <si>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</si>
  <si>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</si>
  <si>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</si>
  <si>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</si>
  <si>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</si>
  <si>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</si>
  <si>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</si>
  <si>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</si>
  <si>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</si>
  <si>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</si>
  <si>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</si>
  <si>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</si>
  <si>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</si>
  <si>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</si>
  <si>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</si>
  <si>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</si>
  <si>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</si>
  <si>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</si>
  <si>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</si>
  <si>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</si>
  <si>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</si>
  <si>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</si>
  <si>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</si>
  <si>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</si>
  <si>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</si>
  <si>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</si>
  <si>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</si>
  <si>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</si>
  <si>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</si>
  <si>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</si>
  <si>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</si>
  <si>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</si>
  <si>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</si>
  <si>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</si>
  <si>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</si>
  <si>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</si>
  <si>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</si>
  <si>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</si>
  <si>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</si>
  <si>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</si>
  <si>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</si>
  <si>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</si>
  <si>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</si>
  <si>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</si>
  <si>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</si>
  <si>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</si>
  <si>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</si>
  <si>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</si>
  <si>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</si>
  <si>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</si>
  <si>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</si>
  <si>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</si>
  <si>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</si>
  <si>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</si>
  <si>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</si>
  <si>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</si>
  <si>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</si>
  <si>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</si>
  <si>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</si>
  <si>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</si>
  <si>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</si>
  <si>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</si>
  <si>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</si>
  <si>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</si>
  <si>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</si>
  <si>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</si>
  <si>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</si>
  <si>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</si>
  <si>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</si>
  <si>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</si>
  <si>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</si>
  <si>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</si>
  <si>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</si>
  <si>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</si>
  <si>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</si>
  <si>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</si>
  <si>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</si>
  <si>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</si>
  <si>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</si>
  <si>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</si>
  <si>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</si>
  <si>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</si>
  <si>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</si>
  <si>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</si>
  <si>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</si>
  <si>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</si>
  <si>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</si>
  <si>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</si>
  <si>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</si>
  <si>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</si>
  <si>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</si>
  <si>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</si>
  <si>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</si>
  <si>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</si>
  <si>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</si>
  <si>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</si>
  <si>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</si>
  <si>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</si>
  <si>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</si>
  <si>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</si>
  <si>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</si>
  <si>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</si>
  <si>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</si>
  <si>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</si>
  <si>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</si>
  <si>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</si>
  <si>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</si>
  <si>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</si>
  <si>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</si>
  <si>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</si>
  <si>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</si>
  <si>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</si>
  <si>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</si>
  <si>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</si>
  <si>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</si>
  <si>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</si>
  <si>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</si>
  <si>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</si>
  <si>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</si>
  <si>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</si>
  <si>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</si>
  <si>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</si>
  <si>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</si>
  <si>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</si>
  <si>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</si>
  <si>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</si>
  <si>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</si>
  <si>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</si>
  <si>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</si>
  <si>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</si>
  <si>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</si>
  <si>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</si>
  <si>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</si>
  <si>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</si>
  <si>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</si>
  <si>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</si>
  <si>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</si>
  <si>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</si>
  <si>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</si>
  <si>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</si>
  <si>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</si>
  <si>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</si>
  <si>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</si>
  <si>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</si>
  <si>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</si>
  <si>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</si>
  <si>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</si>
  <si>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</si>
  <si>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</si>
  <si>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</si>
  <si>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</si>
  <si>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</si>
  <si>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</si>
  <si>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</si>
  <si>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</si>
  <si>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</si>
  <si>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</si>
  <si>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</si>
  <si>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</si>
  <si>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</si>
  <si>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</si>
  <si>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</si>
  <si>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</si>
  <si>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</si>
  <si>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</si>
  <si>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</si>
  <si>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</si>
  <si>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</si>
  <si>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</si>
  <si>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</si>
  <si>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</si>
  <si>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</si>
  <si>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</si>
  <si>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</si>
  <si>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</si>
  <si>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</si>
  <si>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</si>
  <si>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</si>
  <si>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</si>
  <si>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</si>
  <si>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</si>
  <si>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</si>
  <si>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</si>
  <si>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</si>
  <si>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</si>
  <si>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</si>
  <si>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</si>
  <si>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</si>
  <si>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</si>
  <si>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</si>
  <si>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</si>
  <si>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</si>
  <si>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</si>
  <si>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</si>
  <si>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</si>
  <si>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</si>
  <si>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</si>
  <si>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</si>
  <si>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</si>
  <si>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</si>
  <si>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</si>
  <si>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</si>
  <si>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</si>
  <si>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</si>
  <si>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</si>
  <si>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</si>
  <si>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</si>
  <si>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</si>
  <si>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</si>
  <si>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</si>
  <si>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</si>
  <si>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</si>
  <si>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</si>
  <si>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</si>
  <si>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</si>
  <si>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</si>
  <si>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</si>
  <si>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</si>
  <si>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</si>
  <si>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</si>
  <si>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</si>
  <si>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</si>
  <si>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</si>
  <si>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</si>
  <si>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</si>
  <si>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</si>
  <si>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</si>
  <si>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</si>
  <si>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</si>
  <si>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</si>
  <si>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</si>
  <si>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</si>
  <si>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</si>
  <si>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</si>
  <si>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</si>
  <si>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</si>
  <si>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</si>
  <si>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</si>
  <si>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</si>
  <si>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</si>
  <si>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</si>
  <si>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</si>
  <si>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</si>
  <si>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</si>
  <si>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</si>
  <si>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</si>
  <si>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</si>
  <si>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</si>
  <si>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</si>
  <si>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</si>
  <si>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</si>
  <si>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</si>
  <si>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</si>
  <si>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</si>
  <si>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</si>
  <si>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</si>
  <si>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</si>
  <si>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</si>
  <si>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</si>
  <si>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</si>
  <si>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</si>
  <si>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</si>
  <si>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</si>
  <si>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</si>
  <si>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</si>
  <si>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</si>
  <si>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</si>
  <si>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</si>
  <si>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</si>
  <si>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</si>
  <si>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</si>
  <si>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</si>
  <si>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</si>
  <si>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</si>
  <si>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</si>
  <si>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</si>
  <si>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</si>
  <si>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</si>
  <si>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</si>
  <si>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</si>
  <si>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</si>
  <si>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</si>
  <si>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</si>
  <si>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</si>
  <si>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</si>
  <si>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</si>
  <si>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</si>
  <si>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</si>
  <si>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</si>
  <si>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</si>
  <si>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</si>
  <si>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</si>
  <si>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</si>
  <si>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</si>
  <si>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</si>
  <si>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</si>
  <si>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</si>
  <si>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</si>
  <si>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</si>
  <si>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</si>
  <si>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</si>
  <si>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</si>
  <si>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</si>
  <si>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</si>
  <si>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</si>
  <si>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</si>
  <si>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</si>
  <si>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</si>
  <si>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</si>
  <si>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</si>
  <si>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</si>
  <si>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</si>
  <si>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</si>
  <si>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</si>
  <si>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</si>
  <si>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</si>
  <si>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</si>
  <si>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</si>
  <si>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</si>
  <si>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</si>
  <si>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</si>
  <si>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</si>
  <si>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</si>
  <si>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</si>
  <si>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</si>
  <si>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</si>
  <si>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</si>
  <si>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</si>
  <si>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</si>
  <si>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</si>
  <si>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</si>
  <si>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</si>
  <si>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</si>
  <si>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</si>
  <si>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</si>
  <si>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</si>
  <si>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</si>
  <si>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</si>
  <si>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</si>
  <si>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</si>
  <si>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</si>
  <si>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</si>
  <si>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</si>
  <si>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</si>
  <si>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</si>
  <si>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</si>
  <si>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</si>
  <si>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</si>
  <si>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</si>
  <si>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</si>
  <si>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</si>
  <si>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</si>
  <si>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</si>
  <si>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</si>
  <si>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</si>
  <si>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</si>
  <si>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</si>
  <si>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</si>
  <si>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</si>
  <si>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</si>
  <si>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</si>
  <si>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</si>
  <si>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</si>
  <si>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</si>
  <si>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</si>
  <si>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</si>
  <si>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</si>
  <si>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</si>
  <si>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</si>
  <si>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</si>
  <si>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</si>
  <si>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</si>
  <si>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</si>
  <si>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</si>
  <si>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</si>
  <si>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</si>
  <si>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</si>
  <si>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</si>
  <si>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</si>
  <si>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</si>
  <si>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</si>
  <si>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</si>
  <si>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</si>
  <si>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</si>
  <si>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</si>
  <si>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</si>
  <si>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</si>
  <si>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</si>
  <si>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</si>
  <si>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</si>
  <si>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</si>
  <si>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</si>
  <si>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</si>
  <si>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</si>
  <si>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</si>
  <si>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</si>
  <si>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</si>
  <si>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</si>
  <si>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</si>
  <si>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</si>
  <si>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</si>
  <si>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</si>
  <si>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</si>
  <si>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</si>
  <si>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</si>
  <si>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</si>
  <si>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</si>
  <si>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</si>
  <si>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</si>
  <si>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</si>
  <si>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</si>
  <si>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</si>
  <si>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</si>
  <si>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</si>
  <si>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</si>
  <si>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</si>
  <si>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</si>
  <si>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</si>
  <si>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</si>
  <si>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</si>
  <si>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</si>
  <si>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</si>
  <si>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</si>
  <si>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</si>
  <si>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</si>
  <si>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</si>
  <si>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</si>
  <si>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</si>
  <si>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</si>
  <si>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</si>
  <si>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</si>
  <si>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</si>
  <si>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</si>
  <si>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</si>
  <si>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</si>
  <si>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</si>
  <si>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</si>
  <si>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</si>
  <si>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</si>
  <si>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</si>
  <si>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</si>
  <si>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</si>
  <si>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</si>
  <si>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</si>
  <si>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</si>
  <si>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</si>
  <si>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</si>
  <si>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</si>
  <si>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</si>
  <si>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</si>
  <si>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</si>
  <si>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</si>
  <si>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</si>
  <si>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</si>
  <si>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</si>
  <si>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</si>
  <si>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</si>
  <si>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</si>
  <si>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</si>
  <si>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</si>
  <si>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</si>
  <si>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</si>
  <si>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</si>
  <si>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</si>
  <si>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</si>
  <si>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</si>
  <si>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</si>
  <si>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</si>
  <si>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</si>
  <si>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</si>
  <si>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</si>
  <si>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</si>
  <si>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</si>
  <si>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</si>
  <si>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</si>
  <si>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</si>
  <si>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</si>
  <si>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</si>
  <si>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</si>
  <si>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</si>
  <si>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</si>
  <si>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</si>
  <si>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</si>
  <si>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</si>
  <si>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</si>
  <si>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</si>
  <si>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</si>
  <si>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</si>
  <si>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</si>
  <si>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</si>
  <si>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</si>
  <si>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</si>
  <si>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</si>
  <si>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</si>
  <si>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</si>
  <si>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</si>
  <si>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</si>
  <si>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</si>
  <si>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</si>
  <si>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</si>
  <si>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</si>
  <si>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</si>
  <si>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</si>
  <si>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</si>
  <si>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</si>
  <si>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</si>
  <si>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</si>
  <si>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</si>
  <si>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</si>
  <si>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</si>
  <si>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</si>
  <si>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</si>
  <si>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</si>
  <si>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</si>
  <si>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</si>
  <si>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</si>
  <si>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</si>
  <si>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</si>
  <si>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</si>
  <si>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</si>
  <si>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</si>
  <si>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</si>
  <si>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</si>
  <si>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</si>
  <si>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</si>
  <si>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</si>
  <si>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</si>
  <si>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</si>
  <si>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</si>
  <si>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</si>
  <si>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</si>
  <si>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</si>
  <si>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</si>
  <si>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</si>
  <si>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</si>
  <si>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</si>
  <si>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</si>
  <si>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</si>
  <si>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</si>
  <si>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</si>
  <si>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</si>
  <si>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</si>
  <si>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</si>
  <si>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</si>
  <si>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</si>
  <si>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</si>
  <si>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</si>
  <si>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</si>
  <si>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</si>
  <si>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</si>
  <si>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</si>
  <si>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</si>
  <si>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</si>
  <si>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</si>
  <si>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</si>
  <si>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</si>
  <si>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</si>
  <si>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</si>
  <si>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</si>
  <si>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</si>
  <si>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</si>
  <si>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</si>
  <si>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</si>
  <si>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</si>
  <si>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</si>
  <si>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</si>
  <si>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</si>
  <si>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</si>
  <si>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</si>
  <si>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</si>
  <si>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</si>
  <si>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</si>
  <si>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</si>
  <si>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</si>
  <si>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</si>
  <si>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</si>
  <si>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</si>
  <si>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</si>
  <si>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</si>
  <si>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</si>
  <si>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</si>
  <si>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</si>
  <si>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</si>
  <si>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</si>
  <si>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</si>
  <si>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</si>
  <si>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</si>
  <si>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</si>
  <si>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</si>
  <si>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</si>
  <si>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</si>
  <si>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</si>
  <si>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</si>
  <si>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</si>
  <si>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</si>
  <si>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</si>
  <si>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</si>
  <si>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</si>
  <si>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</si>
  <si>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</si>
  <si>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</si>
  <si>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</si>
  <si>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</si>
  <si>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</si>
  <si>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</si>
  <si>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</si>
  <si>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</si>
  <si>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</si>
  <si>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</si>
  <si>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</si>
  <si>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</si>
  <si>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</si>
  <si>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</si>
  <si>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</si>
  <si>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</si>
  <si>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</si>
  <si>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</si>
  <si>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</si>
  <si>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</si>
  <si>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</si>
  <si>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</si>
  <si>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</si>
  <si>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</si>
  <si>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</si>
  <si>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</si>
  <si>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</si>
  <si>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</si>
  <si>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</si>
  <si>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</si>
  <si>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</si>
  <si>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</si>
  <si>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</si>
  <si>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</si>
  <si>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</si>
  <si>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</si>
  <si>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</si>
  <si>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</si>
  <si>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</si>
  <si>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</si>
  <si>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</si>
  <si>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</si>
  <si>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</si>
  <si>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</si>
  <si>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</si>
  <si>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</si>
  <si>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</si>
  <si>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</si>
  <si>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</si>
  <si>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</si>
  <si>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</si>
  <si>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</si>
  <si>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</si>
  <si>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</si>
  <si>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</si>
  <si>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</si>
  <si>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</si>
  <si>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</si>
  <si>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</si>
  <si>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</si>
  <si>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</si>
  <si>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</si>
  <si>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</si>
  <si>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</si>
  <si>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</si>
  <si>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</si>
  <si>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</si>
  <si>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</si>
  <si>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</si>
  <si>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</si>
  <si>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</si>
  <si>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</si>
  <si>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</si>
  <si>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</si>
  <si>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</si>
  <si>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</si>
  <si>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</si>
  <si>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</si>
  <si>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</si>
  <si>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</si>
  <si>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</si>
  <si>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</si>
  <si>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</si>
  <si>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</si>
  <si>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</si>
  <si>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</si>
  <si>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</si>
  <si>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</si>
  <si>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</si>
  <si>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</si>
  <si>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</si>
  <si>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</si>
  <si>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</si>
  <si>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</si>
  <si>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</si>
  <si>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</si>
  <si>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</si>
  <si>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</si>
  <si>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</si>
  <si>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</si>
  <si>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</si>
  <si>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</si>
  <si>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</si>
  <si>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</si>
  <si>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</si>
  <si>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</si>
  <si>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</si>
  <si>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</si>
  <si>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</si>
  <si>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</si>
  <si>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</si>
  <si>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</si>
  <si>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</si>
  <si>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</si>
  <si>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</si>
  <si>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</si>
  <si>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</si>
  <si>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</si>
  <si>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</si>
  <si>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</si>
  <si>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</si>
  <si>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</si>
  <si>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</si>
  <si>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</si>
  <si>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</si>
  <si>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</si>
  <si>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</si>
  <si>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</si>
  <si>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</si>
  <si>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</si>
  <si>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</si>
  <si>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</si>
  <si>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</si>
  <si>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</si>
  <si>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</si>
  <si>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</si>
  <si>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</si>
  <si>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</si>
  <si>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</si>
  <si>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</si>
  <si>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</si>
  <si>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</si>
  <si>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</si>
  <si>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</si>
  <si>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</si>
  <si>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</si>
  <si>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</si>
  <si>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</si>
  <si>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</si>
  <si>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</si>
  <si>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</si>
  <si>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</si>
  <si>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</si>
  <si>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</si>
  <si>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</si>
  <si>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</si>
  <si>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</si>
  <si>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</si>
  <si>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</si>
  <si>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</si>
  <si>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</si>
  <si>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</si>
  <si>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</si>
  <si>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</si>
  <si>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</si>
  <si>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</si>
  <si>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</si>
  <si>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</si>
  <si>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</si>
  <si>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</si>
  <si>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</si>
  <si>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</si>
  <si>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</si>
  <si>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</si>
  <si>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</si>
  <si>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</si>
  <si>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</si>
  <si>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</si>
  <si>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</si>
  <si>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</si>
  <si>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</si>
  <si>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</si>
  <si>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</si>
  <si>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</si>
  <si>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</si>
  <si>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</si>
  <si>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</si>
  <si>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</si>
  <si>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</si>
  <si>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</si>
  <si>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</si>
  <si>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</si>
  <si>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</si>
  <si>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</si>
  <si>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</si>
  <si>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</si>
  <si>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</si>
  <si>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</si>
  <si>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</si>
  <si>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</si>
  <si>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</si>
  <si>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</si>
  <si>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</si>
  <si>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</si>
  <si>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</si>
  <si>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</si>
  <si>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</si>
  <si>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</si>
  <si>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</si>
  <si>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</si>
  <si>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</si>
  <si>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</si>
  <si>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</si>
  <si>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</si>
  <si>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</si>
  <si>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</si>
  <si>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</si>
  <si>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</si>
  <si>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</si>
  <si>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</si>
  <si>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</si>
  <si>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</si>
  <si>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</si>
  <si>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</si>
  <si>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</si>
  <si>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</si>
  <si>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</si>
  <si>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</si>
  <si>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</si>
  <si>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</si>
  <si>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</si>
  <si>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</si>
  <si>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</si>
  <si>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</si>
  <si>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</si>
  <si>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</si>
  <si>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</si>
  <si>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</si>
  <si>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</si>
  <si>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</si>
  <si>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</si>
  <si>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</si>
  <si>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</si>
  <si>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</si>
  <si>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</si>
  <si>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</si>
  <si>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</si>
  <si>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</si>
  <si>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</si>
  <si>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</si>
  <si>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</si>
  <si>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</si>
  <si>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</si>
  <si>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</si>
  <si>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</si>
  <si>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</si>
  <si>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</si>
  <si>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</si>
  <si>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</si>
  <si>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</si>
  <si>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</si>
  <si>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</si>
  <si>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</si>
  <si>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</si>
  <si>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</si>
  <si>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</si>
  <si>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</si>
  <si>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</si>
  <si>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</si>
  <si>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</si>
  <si>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</si>
  <si>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</si>
  <si>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</si>
  <si>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</si>
  <si>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</si>
  <si>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</si>
  <si>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</si>
  <si>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</si>
  <si>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</si>
  <si>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</si>
  <si>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</si>
  <si>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</si>
  <si>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</si>
  <si>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</si>
  <si>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</si>
  <si>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</si>
  <si>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</si>
  <si>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</si>
  <si>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</si>
  <si>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</si>
  <si>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</si>
  <si>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</si>
  <si>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</si>
  <si>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</si>
  <si>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</si>
  <si>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</si>
  <si>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</si>
  <si>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</si>
  <si>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</si>
  <si>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</si>
  <si>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</si>
  <si>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</si>
  <si>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</si>
  <si>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</si>
  <si>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</si>
  <si>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</si>
  <si>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</si>
  <si>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</si>
  <si>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</si>
  <si>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</si>
  <si>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</si>
  <si>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</si>
  <si>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</si>
  <si>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</si>
  <si>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</si>
  <si>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</si>
  <si>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</si>
  <si>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</si>
  <si>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</si>
  <si>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</si>
  <si>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</si>
  <si>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</si>
  <si>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</si>
  <si>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</si>
  <si>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</si>
  <si>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</si>
  <si>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</si>
  <si>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</si>
  <si>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</si>
  <si>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</si>
  <si>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</si>
  <si>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</si>
  <si>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28/10/2019</t>
  </si>
  <si>
    <t>Cut-off Date: 01/10/2019</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</si>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</sst>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xmlns="" id="{00000000-0008-0000-0100-00000104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view="pageBreakPreview" zoomScale="60" zoomScaleNormal="80" workbookViewId="0">
      <selection activeCell="P26" sqref="P26"/>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55" zoomScale="60" zoomScaleNormal="85" workbookViewId="0">
      <selection activeCell="C194" sqref="C194"/>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43739</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2663.4396830999999</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0.18648200000000001</v>
      </c>
      <c r="E45" s="60"/>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2663.4396830999999</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2663.4396830999999</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18.778986</v>
      </c>
      <c r="D66" s="129">
        <v>10.242704300352111</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0.47121681999999998</v>
      </c>
      <c r="D70" s="165">
        <v>0.47914571</v>
      </c>
      <c r="E70" s="21"/>
      <c r="F70" s="153">
        <f t="shared" ref="F70:F76" si="0">IF($C$77=0,"",IF(C70="","",C70/$C$77))</f>
        <v>1.7692040221145415E-4</v>
      </c>
      <c r="G70" s="152">
        <f t="shared" ref="G70:G76" si="1">IF($D$77=0,"",IF(D70="[Mark as ND1 if not relevant]","",IF(D70="ND2","ND2",IF(D70="","",D70/$D$77))))</f>
        <v>1.7989733840802368E-4</v>
      </c>
      <c r="H70" s="23"/>
      <c r="L70" s="23"/>
      <c r="M70" s="23"/>
    </row>
    <row r="71" spans="1:13" x14ac:dyDescent="0.25">
      <c r="A71" s="25" t="s">
        <v>114</v>
      </c>
      <c r="B71" s="121" t="s">
        <v>1482</v>
      </c>
      <c r="C71" s="129">
        <v>1.5358495400000001</v>
      </c>
      <c r="D71" s="165">
        <v>1.8211596699999999</v>
      </c>
      <c r="E71" s="21"/>
      <c r="F71" s="153">
        <f t="shared" si="0"/>
        <v>5.7664138209896003E-4</v>
      </c>
      <c r="G71" s="153">
        <f t="shared" si="1"/>
        <v>6.8376230990158441E-4</v>
      </c>
      <c r="H71" s="23"/>
      <c r="L71" s="23"/>
      <c r="M71" s="23"/>
    </row>
    <row r="72" spans="1:13" x14ac:dyDescent="0.25">
      <c r="A72" s="25" t="s">
        <v>115</v>
      </c>
      <c r="B72" s="120" t="s">
        <v>1483</v>
      </c>
      <c r="C72" s="129">
        <v>3.8209744699999999</v>
      </c>
      <c r="D72" s="165">
        <v>5.1888359499999996</v>
      </c>
      <c r="E72" s="21"/>
      <c r="F72" s="153">
        <f t="shared" si="0"/>
        <v>1.4346014645065044E-3</v>
      </c>
      <c r="G72" s="153">
        <f t="shared" si="1"/>
        <v>1.9481709996753782E-3</v>
      </c>
      <c r="H72" s="23"/>
      <c r="L72" s="23"/>
      <c r="M72" s="23"/>
    </row>
    <row r="73" spans="1:13" x14ac:dyDescent="0.25">
      <c r="A73" s="25" t="s">
        <v>116</v>
      </c>
      <c r="B73" s="120" t="s">
        <v>1484</v>
      </c>
      <c r="C73" s="129">
        <v>6.1893597700000003</v>
      </c>
      <c r="D73" s="165">
        <v>14.17636312</v>
      </c>
      <c r="E73" s="21"/>
      <c r="F73" s="153">
        <f t="shared" si="0"/>
        <v>2.3238220145447982E-3</v>
      </c>
      <c r="G73" s="153">
        <f t="shared" si="1"/>
        <v>5.3225771208379727E-3</v>
      </c>
      <c r="H73" s="23"/>
      <c r="L73" s="23"/>
      <c r="M73" s="23"/>
    </row>
    <row r="74" spans="1:13" x14ac:dyDescent="0.25">
      <c r="A74" s="25" t="s">
        <v>117</v>
      </c>
      <c r="B74" s="120" t="s">
        <v>1485</v>
      </c>
      <c r="C74" s="129">
        <v>14.19207804</v>
      </c>
      <c r="D74" s="165">
        <v>40.883755639999997</v>
      </c>
      <c r="E74" s="21"/>
      <c r="F74" s="153">
        <f t="shared" si="0"/>
        <v>5.3284773558234747E-3</v>
      </c>
      <c r="G74" s="153">
        <f t="shared" si="1"/>
        <v>1.5349983669393649E-2</v>
      </c>
      <c r="H74" s="23"/>
      <c r="L74" s="23"/>
      <c r="M74" s="23"/>
    </row>
    <row r="75" spans="1:13" x14ac:dyDescent="0.25">
      <c r="A75" s="25" t="s">
        <v>118</v>
      </c>
      <c r="B75" s="120" t="s">
        <v>1486</v>
      </c>
      <c r="C75" s="129">
        <v>226.63758784000001</v>
      </c>
      <c r="D75" s="165">
        <v>1777.5666329999999</v>
      </c>
      <c r="E75" s="21"/>
      <c r="F75" s="153">
        <f t="shared" si="0"/>
        <v>8.5092066953141809E-2</v>
      </c>
      <c r="G75" s="153">
        <f t="shared" si="1"/>
        <v>0.66739511477544522</v>
      </c>
      <c r="H75" s="23"/>
      <c r="L75" s="23"/>
      <c r="M75" s="23"/>
    </row>
    <row r="76" spans="1:13" x14ac:dyDescent="0.25">
      <c r="A76" s="25" t="s">
        <v>119</v>
      </c>
      <c r="B76" s="120" t="s">
        <v>1487</v>
      </c>
      <c r="C76" s="129">
        <v>2410.5926166199997</v>
      </c>
      <c r="D76" s="165">
        <v>823.32379001000004</v>
      </c>
      <c r="E76" s="21"/>
      <c r="F76" s="152">
        <f t="shared" si="0"/>
        <v>0.90506747042767288</v>
      </c>
      <c r="G76" s="153">
        <f t="shared" si="1"/>
        <v>0.30912049378633816</v>
      </c>
      <c r="H76" s="23"/>
      <c r="L76" s="23"/>
      <c r="M76" s="23"/>
    </row>
    <row r="77" spans="1:13" x14ac:dyDescent="0.25">
      <c r="A77" s="25" t="s">
        <v>120</v>
      </c>
      <c r="B77" s="57" t="s">
        <v>99</v>
      </c>
      <c r="C77" s="131">
        <f>SUM(C70:C76)</f>
        <v>2663.4396830999999</v>
      </c>
      <c r="D77" s="131">
        <f>SUM(D70:D76)</f>
        <v>2663.4396830999999</v>
      </c>
      <c r="E77" s="42"/>
      <c r="F77" s="154">
        <f>SUM(F70:F76)</f>
        <v>0.99999999999999989</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6.982331E-2</v>
      </c>
      <c r="D79" s="165" t="str">
        <f>IF($D$66="ND2","ND2","")</f>
        <v/>
      </c>
      <c r="E79" s="42"/>
      <c r="F79" s="153">
        <f>IF($C$77=0,"",IF(C79="","",C79/$C$77))</f>
        <v>2.6215465078124862E-5</v>
      </c>
      <c r="G79" s="153" t="str">
        <f>IF($D$77=0,"",IF(D79="[Mark as ND1 if not relevant]","",IF(D79="ND2","ND2",IF(D79="","",D79/$D$77))))</f>
        <v/>
      </c>
      <c r="H79" s="23"/>
      <c r="L79" s="23"/>
      <c r="M79" s="23"/>
    </row>
    <row r="80" spans="1:13" outlineLevel="1" x14ac:dyDescent="0.25">
      <c r="A80" s="25" t="s">
        <v>125</v>
      </c>
      <c r="B80" s="58" t="s">
        <v>126</v>
      </c>
      <c r="C80" s="131">
        <v>0.40139351000000001</v>
      </c>
      <c r="D80" s="165" t="str">
        <f>IF($D$66="ND2","ND2","")</f>
        <v/>
      </c>
      <c r="E80" s="42"/>
      <c r="F80" s="153">
        <f>IF($C$77=0,"",IF(C80="","",C80/$C$77))</f>
        <v>1.5070493713332931E-4</v>
      </c>
      <c r="G80" s="153" t="str">
        <f>IF($D$77=0,"",IF(D80="[Mark as ND1 if not relevant]","",IF(D80="ND2","ND2",IF(D80="","",D80/$D$77))))</f>
        <v/>
      </c>
      <c r="H80" s="23"/>
      <c r="L80" s="23"/>
      <c r="M80" s="23"/>
    </row>
    <row r="81" spans="1:13" outlineLevel="1" x14ac:dyDescent="0.25">
      <c r="A81" s="25" t="s">
        <v>127</v>
      </c>
      <c r="B81" s="58" t="s">
        <v>128</v>
      </c>
      <c r="C81" s="131">
        <v>0.41187026999999998</v>
      </c>
      <c r="D81" s="165" t="str">
        <f>IF($D$66="ND2","ND2","")</f>
        <v/>
      </c>
      <c r="E81" s="42"/>
      <c r="F81" s="153">
        <f>IF($C$77=0,"",IF(C81="","",C81/$C$77))</f>
        <v>1.5463848219030089E-4</v>
      </c>
      <c r="G81" s="153" t="str">
        <f>IF($D$77=0,"",IF(D81="[Mark as ND1 if not relevant]","",IF(D81="ND2","ND2",IF(D81="","",D81/$D$77))))</f>
        <v/>
      </c>
      <c r="H81" s="23"/>
      <c r="L81" s="23"/>
      <c r="M81" s="23"/>
    </row>
    <row r="82" spans="1:13" outlineLevel="1" x14ac:dyDescent="0.25">
      <c r="A82" s="25" t="s">
        <v>129</v>
      </c>
      <c r="B82" s="58" t="s">
        <v>130</v>
      </c>
      <c r="C82" s="131">
        <v>1.12397927</v>
      </c>
      <c r="D82" s="165" t="str">
        <f>IF($D$66="ND2","ND2","")</f>
        <v/>
      </c>
      <c r="E82" s="42"/>
      <c r="F82" s="153">
        <f>IF($C$77=0,"",IF(C82="","",C82/$C$77))</f>
        <v>4.2200289990865908E-4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4.0185000000000004</v>
      </c>
      <c r="D89" s="165">
        <v>4.0185000000000004</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v>500</v>
      </c>
      <c r="D96" s="165" t="str">
        <f t="shared" si="2"/>
        <v/>
      </c>
      <c r="E96" s="21"/>
      <c r="F96" s="152">
        <f t="shared" si="3"/>
        <v>0.22222222222222221</v>
      </c>
      <c r="G96" s="152" t="str">
        <f t="shared" si="4"/>
        <v/>
      </c>
      <c r="H96" s="23"/>
      <c r="L96" s="23"/>
      <c r="M96" s="23"/>
    </row>
    <row r="97" spans="1:14" x14ac:dyDescent="0.25">
      <c r="A97" s="25" t="s">
        <v>145</v>
      </c>
      <c r="B97" s="121" t="s">
        <v>1485</v>
      </c>
      <c r="C97" s="129"/>
      <c r="D97" s="165" t="str">
        <f t="shared" si="2"/>
        <v/>
      </c>
      <c r="E97" s="21"/>
      <c r="F97" s="152" t="str">
        <f t="shared" si="3"/>
        <v/>
      </c>
      <c r="G97" s="152" t="str">
        <f t="shared" si="4"/>
        <v/>
      </c>
      <c r="H97" s="23"/>
      <c r="L97" s="23"/>
      <c r="M97" s="23"/>
    </row>
    <row r="98" spans="1:14" x14ac:dyDescent="0.25">
      <c r="A98" s="25" t="s">
        <v>146</v>
      </c>
      <c r="B98" s="121" t="s">
        <v>1486</v>
      </c>
      <c r="C98" s="129">
        <v>1000</v>
      </c>
      <c r="D98" s="165" t="str">
        <f t="shared" si="2"/>
        <v/>
      </c>
      <c r="E98" s="21"/>
      <c r="F98" s="152">
        <f t="shared" si="3"/>
        <v>0.44444444444444442</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v>750</v>
      </c>
      <c r="D104" s="165" t="str">
        <f>IF($D$89="ND2","ND2","")</f>
        <v/>
      </c>
      <c r="E104" s="42"/>
      <c r="F104" s="153">
        <f>IF($C$100=0,"",IF(C104="[for completion]","",IF(C104="","",C104/$C$100)))</f>
        <v>0.33333333333333331</v>
      </c>
      <c r="G104" s="153" t="str">
        <f>IF($D$100=0,"",IF(D104="","",D104/$D$100))</f>
        <v/>
      </c>
      <c r="H104" s="23"/>
      <c r="L104" s="23"/>
      <c r="M104" s="23"/>
    </row>
    <row r="105" spans="1:14" outlineLevel="1" x14ac:dyDescent="0.25">
      <c r="A105" s="25" t="s">
        <v>153</v>
      </c>
      <c r="B105" s="58" t="s">
        <v>130</v>
      </c>
      <c r="C105" s="131"/>
      <c r="D105" s="165" t="str">
        <f>IF($D$89="ND2","ND2","")</f>
        <v/>
      </c>
      <c r="E105" s="42"/>
      <c r="F105" s="153" t="str">
        <f>IF($C$100=0,"",IF(C105="[for completion]","",IF(C105="","",C105/$C$100)))</f>
        <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2663.4396830999999</v>
      </c>
      <c r="D112" s="129">
        <v>2663.4396830999999</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2663.4396830999999</v>
      </c>
      <c r="D129" s="129">
        <f>SUM(D112:D128)</f>
        <v>2663.4396830999999</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9.9028894899999997</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9.9028894899999997</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65">
        <v>9.9028894899999997</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9.9028894899999997</v>
      </c>
      <c r="E207" s="53"/>
      <c r="F207" s="152"/>
      <c r="G207" s="53"/>
      <c r="H207" s="23"/>
      <c r="L207" s="23"/>
      <c r="M207" s="23"/>
    </row>
    <row r="208" spans="1:13" x14ac:dyDescent="0.25">
      <c r="A208" s="25" t="s">
        <v>283</v>
      </c>
      <c r="B208" s="57" t="s">
        <v>99</v>
      </c>
      <c r="C208" s="131">
        <f>SUM(C193:C206)</f>
        <v>9.9028894899999997</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outlineLevel="1" x14ac:dyDescent="0.25">
      <c r="A343" s="25" t="s">
        <v>439</v>
      </c>
      <c r="B343" s="54" t="s">
        <v>426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topLeftCell="A373" zoomScale="60" zoomScaleNormal="80" workbookViewId="0">
      <selection activeCell="C187" sqref="C187"/>
    </sheetView>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2663.4396999999999</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2663.4396999999999</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15810</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2.5999999999999999E-3</v>
      </c>
      <c r="D36" s="176" t="str">
        <f>IF(C36="","","ND2")</f>
        <v>ND2</v>
      </c>
      <c r="E36" s="156"/>
      <c r="F36" s="122">
        <f>IF(C36=0,"",C36)</f>
        <v>2.5999999999999999E-3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1715</v>
      </c>
      <c r="C99" s="122">
        <v>4.1000000000000002E-2</v>
      </c>
      <c r="D99" s="176" t="str">
        <f t="shared" ref="D99:D130" si="5">IF(C99="","","ND2")</f>
        <v>ND2</v>
      </c>
      <c r="E99" s="122"/>
      <c r="F99" s="122">
        <f t="shared" ref="F99:F130" si="6">IF(C99="","",C99)</f>
        <v>4.1000000000000002E-2</v>
      </c>
      <c r="G99" s="93"/>
    </row>
    <row r="100" spans="1:7" x14ac:dyDescent="0.25">
      <c r="A100" s="93" t="s">
        <v>597</v>
      </c>
      <c r="B100" s="111" t="s">
        <v>1716</v>
      </c>
      <c r="C100" s="122">
        <v>4.1399999999999999E-2</v>
      </c>
      <c r="D100" s="176" t="str">
        <f t="shared" si="5"/>
        <v>ND2</v>
      </c>
      <c r="E100" s="122"/>
      <c r="F100" s="122">
        <f t="shared" si="6"/>
        <v>4.1399999999999999E-2</v>
      </c>
      <c r="G100" s="93"/>
    </row>
    <row r="101" spans="1:7" x14ac:dyDescent="0.25">
      <c r="A101" s="93" t="s">
        <v>598</v>
      </c>
      <c r="B101" s="111" t="s">
        <v>1717</v>
      </c>
      <c r="C101" s="122">
        <v>3.6999999999999998E-2</v>
      </c>
      <c r="D101" s="176" t="str">
        <f t="shared" si="5"/>
        <v>ND2</v>
      </c>
      <c r="E101" s="122"/>
      <c r="F101" s="122">
        <f t="shared" si="6"/>
        <v>3.6999999999999998E-2</v>
      </c>
      <c r="G101" s="93"/>
    </row>
    <row r="102" spans="1:7" x14ac:dyDescent="0.25">
      <c r="A102" s="93" t="s">
        <v>599</v>
      </c>
      <c r="B102" s="111" t="s">
        <v>1718</v>
      </c>
      <c r="C102" s="122">
        <v>8.2900000000000001E-2</v>
      </c>
      <c r="D102" s="176" t="str">
        <f t="shared" si="5"/>
        <v>ND2</v>
      </c>
      <c r="E102" s="122"/>
      <c r="F102" s="122">
        <f t="shared" si="6"/>
        <v>8.2900000000000001E-2</v>
      </c>
      <c r="G102" s="93"/>
    </row>
    <row r="103" spans="1:7" x14ac:dyDescent="0.25">
      <c r="A103" s="93" t="s">
        <v>600</v>
      </c>
      <c r="B103" s="111" t="s">
        <v>1719</v>
      </c>
      <c r="C103" s="122">
        <v>0.1285</v>
      </c>
      <c r="D103" s="176" t="str">
        <f t="shared" si="5"/>
        <v>ND2</v>
      </c>
      <c r="E103" s="122"/>
      <c r="F103" s="122">
        <f t="shared" si="6"/>
        <v>0.1285</v>
      </c>
      <c r="G103" s="93"/>
    </row>
    <row r="104" spans="1:7" x14ac:dyDescent="0.25">
      <c r="A104" s="93" t="s">
        <v>601</v>
      </c>
      <c r="B104" s="111" t="s">
        <v>1720</v>
      </c>
      <c r="C104" s="122">
        <v>0.1318</v>
      </c>
      <c r="D104" s="176" t="str">
        <f t="shared" si="5"/>
        <v>ND2</v>
      </c>
      <c r="E104" s="122"/>
      <c r="F104" s="122">
        <f t="shared" si="6"/>
        <v>0.1318</v>
      </c>
      <c r="G104" s="93"/>
    </row>
    <row r="105" spans="1:7" x14ac:dyDescent="0.25">
      <c r="A105" s="93" t="s">
        <v>602</v>
      </c>
      <c r="B105" s="111" t="s">
        <v>1721</v>
      </c>
      <c r="C105" s="122">
        <v>0.19980000000000001</v>
      </c>
      <c r="D105" s="176" t="str">
        <f t="shared" si="5"/>
        <v>ND2</v>
      </c>
      <c r="E105" s="122"/>
      <c r="F105" s="122">
        <f t="shared" si="6"/>
        <v>0.19980000000000001</v>
      </c>
      <c r="G105" s="93"/>
    </row>
    <row r="106" spans="1:7" x14ac:dyDescent="0.25">
      <c r="A106" s="93" t="s">
        <v>603</v>
      </c>
      <c r="B106" s="111" t="s">
        <v>1722</v>
      </c>
      <c r="C106" s="122">
        <v>2.92E-2</v>
      </c>
      <c r="D106" s="176" t="str">
        <f t="shared" si="5"/>
        <v>ND2</v>
      </c>
      <c r="E106" s="122"/>
      <c r="F106" s="122">
        <f t="shared" si="6"/>
        <v>2.92E-2</v>
      </c>
      <c r="G106" s="93"/>
    </row>
    <row r="107" spans="1:7" x14ac:dyDescent="0.25">
      <c r="A107" s="93" t="s">
        <v>604</v>
      </c>
      <c r="B107" s="111" t="s">
        <v>1723</v>
      </c>
      <c r="C107" s="122">
        <v>0.14319999999999999</v>
      </c>
      <c r="D107" s="176" t="str">
        <f t="shared" si="5"/>
        <v>ND2</v>
      </c>
      <c r="E107" s="122"/>
      <c r="F107" s="122">
        <f t="shared" si="6"/>
        <v>0.14319999999999999</v>
      </c>
      <c r="G107" s="93"/>
    </row>
    <row r="108" spans="1:7" x14ac:dyDescent="0.25">
      <c r="A108" s="93" t="s">
        <v>605</v>
      </c>
      <c r="B108" s="111" t="s">
        <v>1724</v>
      </c>
      <c r="C108" s="122">
        <v>8.3099999999999993E-2</v>
      </c>
      <c r="D108" s="176" t="str">
        <f t="shared" si="5"/>
        <v>ND2</v>
      </c>
      <c r="E108" s="122"/>
      <c r="F108" s="122">
        <f t="shared" si="6"/>
        <v>8.3099999999999993E-2</v>
      </c>
      <c r="G108" s="93"/>
    </row>
    <row r="109" spans="1:7" x14ac:dyDescent="0.25">
      <c r="A109" s="93" t="s">
        <v>606</v>
      </c>
      <c r="B109" s="111" t="s">
        <v>1725</v>
      </c>
      <c r="C109" s="122">
        <v>6.0999999999999999E-2</v>
      </c>
      <c r="D109" s="176" t="str">
        <f t="shared" si="5"/>
        <v>ND2</v>
      </c>
      <c r="E109" s="122"/>
      <c r="F109" s="122">
        <f t="shared" si="6"/>
        <v>6.0999999999999999E-2</v>
      </c>
      <c r="G109" s="93"/>
    </row>
    <row r="110" spans="1:7" x14ac:dyDescent="0.25">
      <c r="A110" s="93" t="s">
        <v>607</v>
      </c>
      <c r="B110" s="111" t="s">
        <v>1726</v>
      </c>
      <c r="C110" s="122">
        <v>2.1000000000000001E-2</v>
      </c>
      <c r="D110" s="176" t="str">
        <f t="shared" si="5"/>
        <v>ND2</v>
      </c>
      <c r="E110" s="122"/>
      <c r="F110" s="122">
        <f t="shared" si="6"/>
        <v>2.1000000000000001E-2</v>
      </c>
      <c r="G110" s="93"/>
    </row>
    <row r="111" spans="1:7" x14ac:dyDescent="0.25">
      <c r="A111" s="93" t="s">
        <v>608</v>
      </c>
      <c r="B111" s="111" t="s">
        <v>1727</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48"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1728</v>
      </c>
      <c r="C150" s="122">
        <v>0.94920000000000004</v>
      </c>
      <c r="D150" s="176" t="str">
        <f>IF(C150="","","ND2")</f>
        <v>ND2</v>
      </c>
      <c r="E150" s="123"/>
      <c r="F150" s="122">
        <f>IF(C150="","",C150)</f>
        <v>0.94920000000000004</v>
      </c>
    </row>
    <row r="151" spans="1:7" x14ac:dyDescent="0.25">
      <c r="A151" s="93" t="s">
        <v>630</v>
      </c>
      <c r="B151" s="93" t="s">
        <v>1729</v>
      </c>
      <c r="C151" s="122">
        <v>5.0799999999999998E-2</v>
      </c>
      <c r="D151" s="176" t="str">
        <f>IF(C151="","","ND2")</f>
        <v>ND2</v>
      </c>
      <c r="E151" s="123"/>
      <c r="F151" s="122">
        <f>IF(C151="","",C151)</f>
        <v>5.0799999999999998E-2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1730</v>
      </c>
      <c r="C160" s="122">
        <v>0.33329999999999999</v>
      </c>
      <c r="D160" s="176" t="str">
        <f>IF(C160="","","ND2")</f>
        <v>ND2</v>
      </c>
      <c r="E160" s="123"/>
      <c r="F160" s="122">
        <f>IF(C160="","",C160)</f>
        <v>0.33329999999999999</v>
      </c>
    </row>
    <row r="161" spans="1:7" x14ac:dyDescent="0.25">
      <c r="A161" s="93" t="s">
        <v>642</v>
      </c>
      <c r="B161" s="93" t="s">
        <v>643</v>
      </c>
      <c r="C161" s="122">
        <v>0.66669999999999996</v>
      </c>
      <c r="D161" s="176" t="str">
        <f>IF(C161="","","ND2")</f>
        <v>ND2</v>
      </c>
      <c r="E161" s="123"/>
      <c r="F161" s="122">
        <f>IF(C161="","",C161)</f>
        <v>0.66669999999999996</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1731</v>
      </c>
      <c r="C170" s="122">
        <v>5.3E-3</v>
      </c>
      <c r="D170" s="176" t="str">
        <f>IF(C170="","","ND2")</f>
        <v>ND2</v>
      </c>
      <c r="E170" s="123"/>
      <c r="F170" s="122">
        <f>IF(C170="","",C170)</f>
        <v>5.3E-3</v>
      </c>
    </row>
    <row r="171" spans="1:7" x14ac:dyDescent="0.25">
      <c r="A171" s="93" t="s">
        <v>654</v>
      </c>
      <c r="B171" s="112" t="s">
        <v>1732</v>
      </c>
      <c r="C171" s="122">
        <v>6.3E-3</v>
      </c>
      <c r="D171" s="176" t="str">
        <f>IF(C171="","","ND2")</f>
        <v>ND2</v>
      </c>
      <c r="E171" s="123"/>
      <c r="F171" s="122">
        <f>IF(C171="","",C171)</f>
        <v>6.3E-3</v>
      </c>
    </row>
    <row r="172" spans="1:7" x14ac:dyDescent="0.25">
      <c r="A172" s="93" t="s">
        <v>656</v>
      </c>
      <c r="B172" s="112" t="s">
        <v>1733</v>
      </c>
      <c r="C172" s="122">
        <v>0.192</v>
      </c>
      <c r="D172" s="176" t="str">
        <f>IF(C172="","","ND2")</f>
        <v>ND2</v>
      </c>
      <c r="E172" s="122"/>
      <c r="F172" s="122">
        <f>IF(C172="","",C172)</f>
        <v>0.192</v>
      </c>
    </row>
    <row r="173" spans="1:7" x14ac:dyDescent="0.25">
      <c r="A173" s="93" t="s">
        <v>658</v>
      </c>
      <c r="B173" s="112" t="s">
        <v>1734</v>
      </c>
      <c r="C173" s="122">
        <v>0.3427</v>
      </c>
      <c r="D173" s="176" t="str">
        <f>IF(C173="","","ND2")</f>
        <v>ND2</v>
      </c>
      <c r="E173" s="122"/>
      <c r="F173" s="122">
        <f>IF(C173="","",C173)</f>
        <v>0.3427</v>
      </c>
    </row>
    <row r="174" spans="1:7" x14ac:dyDescent="0.25">
      <c r="A174" s="93" t="s">
        <v>660</v>
      </c>
      <c r="B174" s="112" t="s">
        <v>1735</v>
      </c>
      <c r="C174" s="122">
        <v>0.45369999999999999</v>
      </c>
      <c r="D174" s="176" t="str">
        <f>IF(C174="","","ND2")</f>
        <v>ND2</v>
      </c>
      <c r="E174" s="122"/>
      <c r="F174" s="122">
        <f>IF(C174="","",C174)</f>
        <v>0.45369999999999999</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4.0000000000000002E-4</v>
      </c>
      <c r="D180" s="176" t="str">
        <f>IF(C180="","","ND2")</f>
        <v>ND2</v>
      </c>
      <c r="E180" s="123"/>
      <c r="F180" s="122">
        <f>IF(C180="","",C180)</f>
        <v>4.0000000000000002E-4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168.46550917141047</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1736</v>
      </c>
      <c r="C190" s="165">
        <v>1.9213</v>
      </c>
      <c r="D190" s="176">
        <v>121</v>
      </c>
      <c r="E190" s="117"/>
      <c r="F190" s="153">
        <f t="shared" ref="F190:F213" si="9">IF($C$214=0,"",IF(C190="[for completion]","",IF(C190="","",C190/$C$214)))</f>
        <v>7.2136040018625533E-4</v>
      </c>
      <c r="G190" s="153">
        <f t="shared" ref="G190:G213" si="10">IF($D$214=0,"",IF(D190="[for completion]","",IF(D190="","",D190/$D$214)))</f>
        <v>7.6533839342188487E-3</v>
      </c>
    </row>
    <row r="191" spans="1:7" x14ac:dyDescent="0.25">
      <c r="A191" s="93" t="s">
        <v>681</v>
      </c>
      <c r="B191" s="111" t="s">
        <v>1737</v>
      </c>
      <c r="C191" s="165">
        <v>14.430199999999999</v>
      </c>
      <c r="D191" s="176">
        <v>361</v>
      </c>
      <c r="E191" s="117"/>
      <c r="F191" s="153">
        <f t="shared" si="9"/>
        <v>5.4178810424023848E-3</v>
      </c>
      <c r="G191" s="153">
        <f t="shared" si="10"/>
        <v>2.2833649588867806E-2</v>
      </c>
    </row>
    <row r="192" spans="1:7" x14ac:dyDescent="0.25">
      <c r="A192" s="93" t="s">
        <v>682</v>
      </c>
      <c r="B192" s="111" t="s">
        <v>1738</v>
      </c>
      <c r="C192" s="165">
        <v>37.954000000000001</v>
      </c>
      <c r="D192" s="176">
        <v>589</v>
      </c>
      <c r="E192" s="117"/>
      <c r="F192" s="153">
        <f t="shared" si="9"/>
        <v>1.4249993560958277E-2</v>
      </c>
      <c r="G192" s="153">
        <f t="shared" si="10"/>
        <v>3.7254901960784313E-2</v>
      </c>
    </row>
    <row r="193" spans="1:7" x14ac:dyDescent="0.25">
      <c r="A193" s="93" t="s">
        <v>683</v>
      </c>
      <c r="B193" s="111" t="s">
        <v>1739</v>
      </c>
      <c r="C193" s="165">
        <v>105.08329999999999</v>
      </c>
      <c r="D193" s="176">
        <v>1182</v>
      </c>
      <c r="E193" s="117"/>
      <c r="F193" s="153">
        <f t="shared" si="9"/>
        <v>3.9453979774575716E-2</v>
      </c>
      <c r="G193" s="153">
        <f t="shared" si="10"/>
        <v>7.4762808349146115E-2</v>
      </c>
    </row>
    <row r="194" spans="1:7" x14ac:dyDescent="0.25">
      <c r="A194" s="93" t="s">
        <v>684</v>
      </c>
      <c r="B194" s="111" t="s">
        <v>1740</v>
      </c>
      <c r="C194" s="165">
        <v>563.80629999999996</v>
      </c>
      <c r="D194" s="176">
        <v>4436</v>
      </c>
      <c r="E194" s="117"/>
      <c r="F194" s="153">
        <f t="shared" si="9"/>
        <v>0.21168351542993386</v>
      </c>
      <c r="G194" s="153">
        <f t="shared" si="10"/>
        <v>0.28058191018342821</v>
      </c>
    </row>
    <row r="195" spans="1:7" x14ac:dyDescent="0.25">
      <c r="A195" s="93" t="s">
        <v>685</v>
      </c>
      <c r="B195" s="111" t="s">
        <v>1741</v>
      </c>
      <c r="C195" s="165">
        <v>820.1268</v>
      </c>
      <c r="D195" s="176">
        <v>4717</v>
      </c>
      <c r="E195" s="117"/>
      <c r="F195" s="153">
        <f t="shared" si="9"/>
        <v>0.30792015648335658</v>
      </c>
      <c r="G195" s="153">
        <f t="shared" si="10"/>
        <v>0.29835547122074635</v>
      </c>
    </row>
    <row r="196" spans="1:7" x14ac:dyDescent="0.25">
      <c r="A196" s="93" t="s">
        <v>686</v>
      </c>
      <c r="B196" s="111" t="s">
        <v>1742</v>
      </c>
      <c r="C196" s="165">
        <v>645.93060000000003</v>
      </c>
      <c r="D196" s="176">
        <v>2924</v>
      </c>
      <c r="E196" s="117"/>
      <c r="F196" s="153">
        <f t="shared" si="9"/>
        <v>0.24251743929034927</v>
      </c>
      <c r="G196" s="153">
        <f t="shared" si="10"/>
        <v>0.18494623655913978</v>
      </c>
    </row>
    <row r="197" spans="1:7" x14ac:dyDescent="0.25">
      <c r="A197" s="93" t="s">
        <v>687</v>
      </c>
      <c r="B197" s="111" t="s">
        <v>1743</v>
      </c>
      <c r="C197" s="165">
        <v>227.33449999999999</v>
      </c>
      <c r="D197" s="176">
        <v>839</v>
      </c>
      <c r="E197" s="117"/>
      <c r="F197" s="153">
        <f t="shared" si="9"/>
        <v>8.5353721905034222E-2</v>
      </c>
      <c r="G197" s="153">
        <f t="shared" si="10"/>
        <v>5.3067678684376979E-2</v>
      </c>
    </row>
    <row r="198" spans="1:7" x14ac:dyDescent="0.25">
      <c r="A198" s="93" t="s">
        <v>688</v>
      </c>
      <c r="B198" s="111" t="s">
        <v>1744</v>
      </c>
      <c r="C198" s="165">
        <v>94.025199999999998</v>
      </c>
      <c r="D198" s="176">
        <v>292</v>
      </c>
      <c r="E198" s="117"/>
      <c r="F198" s="153">
        <f t="shared" si="9"/>
        <v>3.5302168271270855E-2</v>
      </c>
      <c r="G198" s="153">
        <f t="shared" si="10"/>
        <v>1.8469323213156232E-2</v>
      </c>
    </row>
    <row r="199" spans="1:7" x14ac:dyDescent="0.25">
      <c r="A199" s="93" t="s">
        <v>689</v>
      </c>
      <c r="B199" s="111" t="s">
        <v>1745</v>
      </c>
      <c r="C199" s="165">
        <v>58.887099999999997</v>
      </c>
      <c r="D199" s="176">
        <v>158</v>
      </c>
      <c r="E199" s="111"/>
      <c r="F199" s="153">
        <f t="shared" si="9"/>
        <v>2.2109416552234442E-2</v>
      </c>
      <c r="G199" s="153">
        <f t="shared" si="10"/>
        <v>9.9936748893105637E-3</v>
      </c>
    </row>
    <row r="200" spans="1:7" x14ac:dyDescent="0.25">
      <c r="A200" s="93" t="s">
        <v>690</v>
      </c>
      <c r="B200" s="111" t="s">
        <v>1746</v>
      </c>
      <c r="C200" s="165">
        <v>32.088299999999997</v>
      </c>
      <c r="D200" s="176">
        <v>76</v>
      </c>
      <c r="E200" s="111"/>
      <c r="F200" s="153">
        <f t="shared" si="9"/>
        <v>1.2047691109819713E-2</v>
      </c>
      <c r="G200" s="153">
        <f t="shared" si="10"/>
        <v>4.8070841239721699E-3</v>
      </c>
    </row>
    <row r="201" spans="1:7" x14ac:dyDescent="0.25">
      <c r="A201" s="93" t="s">
        <v>691</v>
      </c>
      <c r="B201" s="111" t="s">
        <v>1747</v>
      </c>
      <c r="C201" s="165">
        <v>22.286799999999999</v>
      </c>
      <c r="D201" s="176">
        <v>47</v>
      </c>
      <c r="E201" s="111"/>
      <c r="F201" s="153">
        <f t="shared" si="9"/>
        <v>8.3676755149487518E-3</v>
      </c>
      <c r="G201" s="153">
        <f t="shared" si="10"/>
        <v>2.9728020240354204E-3</v>
      </c>
    </row>
    <row r="202" spans="1:7" x14ac:dyDescent="0.25">
      <c r="A202" s="93" t="s">
        <v>692</v>
      </c>
      <c r="B202" s="111" t="s">
        <v>1748</v>
      </c>
      <c r="C202" s="165">
        <v>13.682600000000001</v>
      </c>
      <c r="D202" s="176">
        <v>26</v>
      </c>
      <c r="E202" s="111"/>
      <c r="F202" s="153">
        <f t="shared" si="9"/>
        <v>5.1371913868674636E-3</v>
      </c>
      <c r="G202" s="153">
        <f t="shared" si="10"/>
        <v>1.644528779253637E-3</v>
      </c>
    </row>
    <row r="203" spans="1:7" x14ac:dyDescent="0.25">
      <c r="A203" s="93" t="s">
        <v>693</v>
      </c>
      <c r="B203" s="111" t="s">
        <v>1749</v>
      </c>
      <c r="C203" s="165">
        <v>13.692500000000001</v>
      </c>
      <c r="D203" s="176">
        <v>24</v>
      </c>
      <c r="E203" s="111"/>
      <c r="F203" s="153">
        <f t="shared" si="9"/>
        <v>5.1409083847136321E-3</v>
      </c>
      <c r="G203" s="153">
        <f t="shared" si="10"/>
        <v>1.5180265654648956E-3</v>
      </c>
    </row>
    <row r="204" spans="1:7" x14ac:dyDescent="0.25">
      <c r="A204" s="93" t="s">
        <v>694</v>
      </c>
      <c r="B204" s="111" t="s">
        <v>1750</v>
      </c>
      <c r="C204" s="165">
        <v>5.0929000000000002</v>
      </c>
      <c r="D204" s="176">
        <v>8</v>
      </c>
      <c r="E204" s="111"/>
      <c r="F204" s="153">
        <f t="shared" si="9"/>
        <v>1.9121513465406653E-3</v>
      </c>
      <c r="G204" s="153">
        <f t="shared" si="10"/>
        <v>5.0600885515496524E-4</v>
      </c>
    </row>
    <row r="205" spans="1:7" x14ac:dyDescent="0.25">
      <c r="A205" s="93" t="s">
        <v>695</v>
      </c>
      <c r="B205" s="111" t="s">
        <v>1751</v>
      </c>
      <c r="C205" s="165">
        <v>4.0857999999999999</v>
      </c>
      <c r="D205" s="176">
        <v>6</v>
      </c>
      <c r="F205" s="153">
        <f t="shared" si="9"/>
        <v>1.5340312929167761E-3</v>
      </c>
      <c r="G205" s="153">
        <f t="shared" si="10"/>
        <v>3.7950664136622391E-4</v>
      </c>
    </row>
    <row r="206" spans="1:7" x14ac:dyDescent="0.25">
      <c r="A206" s="93" t="s">
        <v>696</v>
      </c>
      <c r="B206" s="111" t="s">
        <v>1752</v>
      </c>
      <c r="C206" s="165">
        <v>1.4688000000000001</v>
      </c>
      <c r="D206" s="176">
        <v>2</v>
      </c>
      <c r="E206" s="106"/>
      <c r="F206" s="153">
        <f t="shared" si="9"/>
        <v>5.5146731681339294E-4</v>
      </c>
      <c r="G206" s="153">
        <f t="shared" si="10"/>
        <v>1.2650221378874131E-4</v>
      </c>
    </row>
    <row r="207" spans="1:7" x14ac:dyDescent="0.25">
      <c r="A207" s="93" t="s">
        <v>697</v>
      </c>
      <c r="B207" s="111" t="s">
        <v>1753</v>
      </c>
      <c r="C207" s="165">
        <v>1.5427999999999999</v>
      </c>
      <c r="D207" s="176">
        <v>2</v>
      </c>
      <c r="E207" s="106"/>
      <c r="F207" s="153">
        <f t="shared" si="9"/>
        <v>5.7925093707768423E-4</v>
      </c>
      <c r="G207" s="153">
        <f t="shared" si="10"/>
        <v>1.2650221378874131E-4</v>
      </c>
    </row>
    <row r="208" spans="1:7" x14ac:dyDescent="0.25">
      <c r="A208" s="93" t="s">
        <v>698</v>
      </c>
      <c r="B208" s="111" t="s">
        <v>1754</v>
      </c>
      <c r="C208" s="165">
        <v>0</v>
      </c>
      <c r="D208" s="176">
        <v>0</v>
      </c>
      <c r="E208" s="106"/>
      <c r="F208" s="153">
        <f t="shared" si="9"/>
        <v>0</v>
      </c>
      <c r="G208" s="153">
        <f t="shared" si="10"/>
        <v>0</v>
      </c>
    </row>
    <row r="209" spans="1:7" x14ac:dyDescent="0.25">
      <c r="A209" s="93" t="s">
        <v>699</v>
      </c>
      <c r="B209" s="111" t="s">
        <v>1755</v>
      </c>
      <c r="C209" s="165">
        <v>0</v>
      </c>
      <c r="D209" s="176">
        <v>0</v>
      </c>
      <c r="E209" s="106"/>
      <c r="F209" s="153">
        <f t="shared" si="9"/>
        <v>0</v>
      </c>
      <c r="G209" s="153">
        <f t="shared" si="10"/>
        <v>0</v>
      </c>
    </row>
    <row r="210" spans="1:7" x14ac:dyDescent="0.25">
      <c r="A210" s="93" t="s">
        <v>700</v>
      </c>
      <c r="B210" s="111" t="s">
        <v>1756</v>
      </c>
      <c r="C210" s="165">
        <v>0</v>
      </c>
      <c r="D210" s="176">
        <v>0</v>
      </c>
      <c r="E210" s="106"/>
      <c r="F210" s="153">
        <f t="shared" si="9"/>
        <v>0</v>
      </c>
      <c r="G210" s="153">
        <f t="shared" si="10"/>
        <v>0</v>
      </c>
    </row>
    <row r="211" spans="1:7" x14ac:dyDescent="0.25">
      <c r="A211" s="93" t="s">
        <v>701</v>
      </c>
      <c r="B211" s="111" t="s">
        <v>1757</v>
      </c>
      <c r="C211" s="165">
        <v>0</v>
      </c>
      <c r="D211" s="176">
        <v>0</v>
      </c>
      <c r="E211" s="106"/>
      <c r="F211" s="153">
        <f t="shared" si="9"/>
        <v>0</v>
      </c>
      <c r="G211" s="153">
        <f t="shared" si="10"/>
        <v>0</v>
      </c>
    </row>
    <row r="212" spans="1:7" x14ac:dyDescent="0.25">
      <c r="A212" s="93" t="s">
        <v>702</v>
      </c>
      <c r="B212" s="111" t="s">
        <v>1758</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2663.4398000000001</v>
      </c>
      <c r="D214" s="183">
        <f>SUM(D190:D213)</f>
        <v>15810</v>
      </c>
      <c r="E214" s="106"/>
      <c r="F214" s="169">
        <f>SUM(F190:F213)</f>
        <v>0.99999999999999989</v>
      </c>
      <c r="G214" s="169">
        <f>SUM(G190:G213)</f>
        <v>0.99999999999999978</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0.77621030999999996</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1759</v>
      </c>
      <c r="C219" s="165">
        <v>115.33240000000001</v>
      </c>
      <c r="D219" s="176">
        <v>1456</v>
      </c>
      <c r="F219" s="153">
        <f t="shared" ref="F219:F226" si="11">IF($C$227=0,"",IF(C219="[for completion]","",C219/$C$227))</f>
        <v>4.3302050352407077E-2</v>
      </c>
      <c r="G219" s="153">
        <f t="shared" ref="G219:G226" si="12">IF($D$227=0,"",IF(D219="[for completion]","",D219/$D$227))</f>
        <v>9.2093611638203662E-2</v>
      </c>
    </row>
    <row r="220" spans="1:7" x14ac:dyDescent="0.25">
      <c r="A220" s="93" t="s">
        <v>711</v>
      </c>
      <c r="B220" s="93" t="s">
        <v>1760</v>
      </c>
      <c r="C220" s="165">
        <v>143.72399999999999</v>
      </c>
      <c r="D220" s="176">
        <v>1095</v>
      </c>
      <c r="F220" s="153">
        <f t="shared" si="11"/>
        <v>5.3961799848519183E-2</v>
      </c>
      <c r="G220" s="153">
        <f t="shared" si="12"/>
        <v>6.9259962049335863E-2</v>
      </c>
    </row>
    <row r="221" spans="1:7" x14ac:dyDescent="0.25">
      <c r="A221" s="93" t="s">
        <v>713</v>
      </c>
      <c r="B221" s="93" t="s">
        <v>1761</v>
      </c>
      <c r="C221" s="165">
        <v>208.42959999999999</v>
      </c>
      <c r="D221" s="176">
        <v>1311</v>
      </c>
      <c r="F221" s="153">
        <f t="shared" si="11"/>
        <v>7.8255798319744191E-2</v>
      </c>
      <c r="G221" s="153">
        <f t="shared" si="12"/>
        <v>8.2922201138519919E-2</v>
      </c>
    </row>
    <row r="222" spans="1:7" x14ac:dyDescent="0.25">
      <c r="A222" s="93" t="s">
        <v>715</v>
      </c>
      <c r="B222" s="93" t="s">
        <v>1762</v>
      </c>
      <c r="C222" s="165">
        <v>323.21949999999998</v>
      </c>
      <c r="D222" s="176">
        <v>1821</v>
      </c>
      <c r="F222" s="153">
        <f t="shared" si="11"/>
        <v>0.12135416469162036</v>
      </c>
      <c r="G222" s="153">
        <f t="shared" si="12"/>
        <v>0.11518026565464895</v>
      </c>
    </row>
    <row r="223" spans="1:7" x14ac:dyDescent="0.25">
      <c r="A223" s="93" t="s">
        <v>717</v>
      </c>
      <c r="B223" s="93" t="s">
        <v>1763</v>
      </c>
      <c r="C223" s="165">
        <v>434.43259999999998</v>
      </c>
      <c r="D223" s="176">
        <v>2426</v>
      </c>
      <c r="F223" s="153">
        <f t="shared" si="11"/>
        <v>0.16310960597305804</v>
      </c>
      <c r="G223" s="153">
        <f t="shared" si="12"/>
        <v>0.1534471853257432</v>
      </c>
    </row>
    <row r="224" spans="1:7" x14ac:dyDescent="0.25">
      <c r="A224" s="93" t="s">
        <v>719</v>
      </c>
      <c r="B224" s="93" t="s">
        <v>1764</v>
      </c>
      <c r="C224" s="165">
        <v>510.37689999999998</v>
      </c>
      <c r="D224" s="176">
        <v>2785</v>
      </c>
      <c r="F224" s="153">
        <f t="shared" si="11"/>
        <v>0.1916232231576333</v>
      </c>
      <c r="G224" s="153">
        <f t="shared" si="12"/>
        <v>0.17615433270082226</v>
      </c>
    </row>
    <row r="225" spans="1:7" x14ac:dyDescent="0.25">
      <c r="A225" s="93" t="s">
        <v>721</v>
      </c>
      <c r="B225" s="93" t="s">
        <v>1765</v>
      </c>
      <c r="C225" s="165">
        <v>907.2482</v>
      </c>
      <c r="D225" s="176">
        <v>4806</v>
      </c>
      <c r="F225" s="153">
        <f t="shared" si="11"/>
        <v>0.34063027595481132</v>
      </c>
      <c r="G225" s="153">
        <f t="shared" si="12"/>
        <v>0.30398481973434532</v>
      </c>
    </row>
    <row r="226" spans="1:7" x14ac:dyDescent="0.25">
      <c r="A226" s="93" t="s">
        <v>723</v>
      </c>
      <c r="B226" s="93" t="s">
        <v>1766</v>
      </c>
      <c r="C226" s="165">
        <v>20.676500000000001</v>
      </c>
      <c r="D226" s="176">
        <v>110</v>
      </c>
      <c r="F226" s="153">
        <f t="shared" si="11"/>
        <v>7.7630817022063606E-3</v>
      </c>
      <c r="G226" s="153">
        <f t="shared" si="12"/>
        <v>6.957621758380772E-3</v>
      </c>
    </row>
    <row r="227" spans="1:7" x14ac:dyDescent="0.25">
      <c r="A227" s="93" t="s">
        <v>725</v>
      </c>
      <c r="B227" s="119" t="s">
        <v>99</v>
      </c>
      <c r="C227" s="165">
        <f>SUM(C219:C226)</f>
        <v>2663.4397000000004</v>
      </c>
      <c r="D227" s="176">
        <f>SUM(D219:D226)</f>
        <v>15810</v>
      </c>
      <c r="F227" s="122">
        <f>SUM(F219:F226)</f>
        <v>0.99999999999999978</v>
      </c>
      <c r="G227" s="122">
        <f>SUM(G219:G226)</f>
        <v>1</v>
      </c>
    </row>
    <row r="228" spans="1:7" outlineLevel="1" x14ac:dyDescent="0.25">
      <c r="A228" s="93" t="s">
        <v>726</v>
      </c>
      <c r="B228" s="107" t="s">
        <v>1767</v>
      </c>
      <c r="C228" s="165">
        <v>18.3568</v>
      </c>
      <c r="D228" s="176">
        <v>98</v>
      </c>
      <c r="F228" s="153">
        <f t="shared" ref="F228:F233" si="13">IF($C$227=0,"",IF(C228="[for completion]","",C228/$C$227))</f>
        <v>6.8921402650865332E-3</v>
      </c>
      <c r="G228" s="153">
        <f t="shared" ref="G228:G233" si="14">IF($D$227=0,"",IF(D228="[for completion]","",D228/$D$227))</f>
        <v>6.1986084756483241E-3</v>
      </c>
    </row>
    <row r="229" spans="1:7" outlineLevel="1" x14ac:dyDescent="0.25">
      <c r="A229" s="93" t="s">
        <v>728</v>
      </c>
      <c r="B229" s="107" t="s">
        <v>1768</v>
      </c>
      <c r="C229" s="165">
        <v>2.3195999999999999</v>
      </c>
      <c r="D229" s="176">
        <v>12</v>
      </c>
      <c r="F229" s="153">
        <f t="shared" si="13"/>
        <v>8.7090389168562727E-4</v>
      </c>
      <c r="G229" s="153">
        <f t="shared" si="14"/>
        <v>7.5901328273244781E-4</v>
      </c>
    </row>
    <row r="230" spans="1:7" outlineLevel="1" x14ac:dyDescent="0.25">
      <c r="A230" s="93" t="s">
        <v>730</v>
      </c>
      <c r="B230" s="107" t="s">
        <v>1769</v>
      </c>
      <c r="C230" s="165">
        <v>0</v>
      </c>
      <c r="D230" s="176">
        <v>0</v>
      </c>
      <c r="F230" s="153">
        <f t="shared" si="13"/>
        <v>0</v>
      </c>
      <c r="G230" s="153">
        <f t="shared" si="14"/>
        <v>0</v>
      </c>
    </row>
    <row r="231" spans="1:7" outlineLevel="1" x14ac:dyDescent="0.25">
      <c r="A231" s="93" t="s">
        <v>732</v>
      </c>
      <c r="B231" s="107" t="s">
        <v>1770</v>
      </c>
      <c r="C231" s="165">
        <v>0</v>
      </c>
      <c r="D231" s="176">
        <v>0</v>
      </c>
      <c r="F231" s="153">
        <f t="shared" si="13"/>
        <v>0</v>
      </c>
      <c r="G231" s="153">
        <f t="shared" si="14"/>
        <v>0</v>
      </c>
    </row>
    <row r="232" spans="1:7" outlineLevel="1" x14ac:dyDescent="0.25">
      <c r="A232" s="93" t="s">
        <v>734</v>
      </c>
      <c r="B232" s="107" t="s">
        <v>1771</v>
      </c>
      <c r="C232" s="165">
        <v>0</v>
      </c>
      <c r="D232" s="176">
        <v>0</v>
      </c>
      <c r="F232" s="153">
        <f t="shared" si="13"/>
        <v>0</v>
      </c>
      <c r="G232" s="153">
        <f t="shared" si="14"/>
        <v>0</v>
      </c>
    </row>
    <row r="233" spans="1:7" outlineLevel="1" x14ac:dyDescent="0.25">
      <c r="A233" s="93" t="s">
        <v>736</v>
      </c>
      <c r="B233" s="107" t="s">
        <v>1772</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0.62795533000000003</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1773</v>
      </c>
      <c r="C241" s="177">
        <v>264.60579999999999</v>
      </c>
      <c r="D241" s="176">
        <v>2563</v>
      </c>
      <c r="F241" s="153">
        <f t="shared" ref="F241:F248" si="15">IF($C$249=0,"",IF(C241="[Mark as ND1 if not relevant]","",C241/$C$249))</f>
        <v>9.9347396526379014E-2</v>
      </c>
      <c r="G241" s="153">
        <f t="shared" ref="G241:G248" si="16">IF($D$249=0,"",IF(D241="[Mark as ND1 if not relevant]","",D241/$D$249))</f>
        <v>0.16211258697027198</v>
      </c>
    </row>
    <row r="242" spans="1:7" x14ac:dyDescent="0.25">
      <c r="A242" s="93" t="s">
        <v>744</v>
      </c>
      <c r="B242" s="93" t="s">
        <v>1774</v>
      </c>
      <c r="C242" s="177">
        <v>285.97809999999998</v>
      </c>
      <c r="D242" s="176">
        <v>1766</v>
      </c>
      <c r="F242" s="153">
        <f t="shared" si="15"/>
        <v>0.1073717193597437</v>
      </c>
      <c r="G242" s="153">
        <f t="shared" si="16"/>
        <v>0.11170145477545856</v>
      </c>
    </row>
    <row r="243" spans="1:7" x14ac:dyDescent="0.25">
      <c r="A243" s="93" t="s">
        <v>745</v>
      </c>
      <c r="B243" s="93" t="s">
        <v>1775</v>
      </c>
      <c r="C243" s="177">
        <v>424.36669999999998</v>
      </c>
      <c r="D243" s="176">
        <v>2429</v>
      </c>
      <c r="F243" s="153">
        <f t="shared" si="15"/>
        <v>0.15933032011199649</v>
      </c>
      <c r="G243" s="153">
        <f t="shared" si="16"/>
        <v>0.1536369386464263</v>
      </c>
    </row>
    <row r="244" spans="1:7" x14ac:dyDescent="0.25">
      <c r="A244" s="93" t="s">
        <v>746</v>
      </c>
      <c r="B244" s="93" t="s">
        <v>1776</v>
      </c>
      <c r="C244" s="177">
        <v>662.86149999999998</v>
      </c>
      <c r="D244" s="176">
        <v>3580</v>
      </c>
      <c r="F244" s="153">
        <f t="shared" si="15"/>
        <v>0.24887422831461131</v>
      </c>
      <c r="G244" s="153">
        <f t="shared" si="16"/>
        <v>0.22643896268184693</v>
      </c>
    </row>
    <row r="245" spans="1:7" x14ac:dyDescent="0.25">
      <c r="A245" s="93" t="s">
        <v>747</v>
      </c>
      <c r="B245" s="93" t="s">
        <v>1777</v>
      </c>
      <c r="C245" s="177">
        <v>744.91049999999996</v>
      </c>
      <c r="D245" s="176">
        <v>3986</v>
      </c>
      <c r="F245" s="153">
        <f t="shared" si="15"/>
        <v>0.27967988162074775</v>
      </c>
      <c r="G245" s="153">
        <f t="shared" si="16"/>
        <v>0.25211891208096143</v>
      </c>
    </row>
    <row r="246" spans="1:7" x14ac:dyDescent="0.25">
      <c r="A246" s="93" t="s">
        <v>748</v>
      </c>
      <c r="B246" s="93" t="s">
        <v>1778</v>
      </c>
      <c r="C246" s="177">
        <v>256.33890000000002</v>
      </c>
      <c r="D246" s="176">
        <v>1351</v>
      </c>
      <c r="F246" s="153">
        <f t="shared" si="15"/>
        <v>9.6243553026561846E-2</v>
      </c>
      <c r="G246" s="153">
        <f t="shared" si="16"/>
        <v>8.5452245414294747E-2</v>
      </c>
    </row>
    <row r="247" spans="1:7" x14ac:dyDescent="0.25">
      <c r="A247" s="93" t="s">
        <v>749</v>
      </c>
      <c r="B247" s="93" t="s">
        <v>1779</v>
      </c>
      <c r="C247" s="177">
        <v>24.3782</v>
      </c>
      <c r="D247" s="176">
        <v>135</v>
      </c>
      <c r="F247" s="153">
        <f t="shared" si="15"/>
        <v>9.1529010399597176E-3</v>
      </c>
      <c r="G247" s="153">
        <f t="shared" si="16"/>
        <v>8.5388994307400382E-3</v>
      </c>
    </row>
    <row r="248" spans="1:7" x14ac:dyDescent="0.25">
      <c r="A248" s="93" t="s">
        <v>750</v>
      </c>
      <c r="B248" s="93" t="s">
        <v>1766</v>
      </c>
      <c r="C248" s="177">
        <v>0</v>
      </c>
      <c r="D248" s="176">
        <v>0</v>
      </c>
      <c r="F248" s="153">
        <f t="shared" si="15"/>
        <v>0</v>
      </c>
      <c r="G248" s="153">
        <f t="shared" si="16"/>
        <v>0</v>
      </c>
    </row>
    <row r="249" spans="1:7" x14ac:dyDescent="0.25">
      <c r="A249" s="93" t="s">
        <v>751</v>
      </c>
      <c r="B249" s="119" t="s">
        <v>99</v>
      </c>
      <c r="C249" s="165">
        <f>SUM(C241:C248)</f>
        <v>2663.4397000000004</v>
      </c>
      <c r="D249" s="176">
        <f>SUM(D241:D248)</f>
        <v>15810</v>
      </c>
      <c r="F249" s="122">
        <f>SUM(F241:F248)</f>
        <v>0.99999999999999978</v>
      </c>
      <c r="G249" s="122">
        <f>SUM(G241:G248)</f>
        <v>1</v>
      </c>
    </row>
    <row r="250" spans="1:7" outlineLevel="1" x14ac:dyDescent="0.25">
      <c r="A250" s="93" t="s">
        <v>752</v>
      </c>
      <c r="B250" s="107" t="s">
        <v>1767</v>
      </c>
      <c r="C250" s="177">
        <v>0</v>
      </c>
      <c r="D250" s="176">
        <v>0</v>
      </c>
      <c r="F250" s="153">
        <f t="shared" ref="F250:F255" si="17">IF($C$249=0,"",IF(C250="[for completion]","",C250/$C$249))</f>
        <v>0</v>
      </c>
      <c r="G250" s="153">
        <f t="shared" ref="G250:G255" si="18">IF($D$249=0,"",IF(D250="[for completion]","",D250/$D$249))</f>
        <v>0</v>
      </c>
    </row>
    <row r="251" spans="1:7" outlineLevel="1" x14ac:dyDescent="0.25">
      <c r="A251" s="93" t="s">
        <v>753</v>
      </c>
      <c r="B251" s="107" t="s">
        <v>1768</v>
      </c>
      <c r="C251" s="177">
        <v>0</v>
      </c>
      <c r="D251" s="176">
        <v>0</v>
      </c>
      <c r="F251" s="153">
        <f t="shared" si="17"/>
        <v>0</v>
      </c>
      <c r="G251" s="153">
        <f t="shared" si="18"/>
        <v>0</v>
      </c>
    </row>
    <row r="252" spans="1:7" outlineLevel="1" x14ac:dyDescent="0.25">
      <c r="A252" s="93" t="s">
        <v>754</v>
      </c>
      <c r="B252" s="107" t="s">
        <v>1769</v>
      </c>
      <c r="C252" s="177">
        <v>0</v>
      </c>
      <c r="D252" s="176">
        <v>0</v>
      </c>
      <c r="F252" s="153">
        <f t="shared" si="17"/>
        <v>0</v>
      </c>
      <c r="G252" s="153">
        <f t="shared" si="18"/>
        <v>0</v>
      </c>
    </row>
    <row r="253" spans="1:7" outlineLevel="1" x14ac:dyDescent="0.25">
      <c r="A253" s="93" t="s">
        <v>755</v>
      </c>
      <c r="B253" s="107" t="s">
        <v>1770</v>
      </c>
      <c r="C253" s="177">
        <v>0</v>
      </c>
      <c r="D253" s="176">
        <v>0</v>
      </c>
      <c r="F253" s="153">
        <f t="shared" si="17"/>
        <v>0</v>
      </c>
      <c r="G253" s="153">
        <f t="shared" si="18"/>
        <v>0</v>
      </c>
    </row>
    <row r="254" spans="1:7" outlineLevel="1" x14ac:dyDescent="0.25">
      <c r="A254" s="93" t="s">
        <v>756</v>
      </c>
      <c r="B254" s="107" t="s">
        <v>1771</v>
      </c>
      <c r="C254" s="177">
        <v>0</v>
      </c>
      <c r="D254" s="176">
        <v>0</v>
      </c>
      <c r="F254" s="153">
        <f t="shared" si="17"/>
        <v>0</v>
      </c>
      <c r="G254" s="153">
        <f t="shared" si="18"/>
        <v>0</v>
      </c>
    </row>
    <row r="255" spans="1:7" outlineLevel="1" x14ac:dyDescent="0.25">
      <c r="A255" s="93" t="s">
        <v>757</v>
      </c>
      <c r="B255" s="107" t="s">
        <v>1772</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1780</v>
      </c>
      <c r="C260" s="122">
        <v>1</v>
      </c>
      <c r="E260" s="106"/>
      <c r="F260" s="122"/>
      <c r="G260" s="122"/>
    </row>
    <row r="261" spans="1:14" x14ac:dyDescent="0.25">
      <c r="A261" s="93" t="s">
        <v>763</v>
      </c>
      <c r="B261" s="93" t="s">
        <v>1781</v>
      </c>
      <c r="C261" s="122">
        <v>0</v>
      </c>
      <c r="E261" s="106"/>
      <c r="F261" s="122"/>
      <c r="G261" s="168"/>
    </row>
    <row r="262" spans="1:14" x14ac:dyDescent="0.25">
      <c r="A262" s="93" t="s">
        <v>764</v>
      </c>
      <c r="B262" s="93" t="s">
        <v>1782</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1783</v>
      </c>
      <c r="C277" s="122">
        <v>0.318</v>
      </c>
      <c r="E277" s="88"/>
      <c r="F277" s="168"/>
      <c r="G277" s="168"/>
    </row>
    <row r="278" spans="1:7" x14ac:dyDescent="0.25">
      <c r="A278" s="93" t="s">
        <v>783</v>
      </c>
      <c r="B278" s="93" t="s">
        <v>784</v>
      </c>
      <c r="C278" s="122">
        <v>0.68200000000000005</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54"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90" zoomScale="6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80" workbookViewId="0">
      <selection activeCell="H12" sqref="H1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93" t="s">
        <v>1808</v>
      </c>
    </row>
    <row r="7" spans="1:13" x14ac:dyDescent="0.25">
      <c r="A7" s="1" t="s">
        <v>1293</v>
      </c>
      <c r="B7" s="39" t="s">
        <v>1294</v>
      </c>
      <c r="C7" s="93" t="s">
        <v>1809</v>
      </c>
    </row>
    <row r="8" spans="1:13" x14ac:dyDescent="0.25">
      <c r="A8" s="1" t="s">
        <v>1295</v>
      </c>
      <c r="B8" s="39" t="s">
        <v>1296</v>
      </c>
      <c r="C8" s="93" t="s">
        <v>1810</v>
      </c>
    </row>
    <row r="9" spans="1:13" x14ac:dyDescent="0.25">
      <c r="A9" s="1" t="s">
        <v>1297</v>
      </c>
      <c r="B9" s="39" t="s">
        <v>1298</v>
      </c>
      <c r="C9" s="93" t="s">
        <v>1785</v>
      </c>
    </row>
    <row r="10" spans="1:13" ht="44.25" customHeight="1" x14ac:dyDescent="0.25">
      <c r="A10" s="1" t="s">
        <v>1299</v>
      </c>
      <c r="B10" s="39" t="s">
        <v>1790</v>
      </c>
      <c r="C10" s="93" t="s">
        <v>1791</v>
      </c>
    </row>
    <row r="11" spans="1:13" ht="54.75" customHeight="1" x14ac:dyDescent="0.25">
      <c r="A11" s="1" t="s">
        <v>1300</v>
      </c>
      <c r="B11" s="39" t="s">
        <v>1792</v>
      </c>
      <c r="C11" s="93" t="s">
        <v>1811</v>
      </c>
    </row>
    <row r="12" spans="1:13" ht="45" x14ac:dyDescent="0.25">
      <c r="A12" s="1" t="s">
        <v>1301</v>
      </c>
      <c r="B12" s="39" t="s">
        <v>1302</v>
      </c>
      <c r="C12" s="93" t="s">
        <v>1788</v>
      </c>
    </row>
    <row r="13" spans="1:13" x14ac:dyDescent="0.25">
      <c r="A13" s="1" t="s">
        <v>1303</v>
      </c>
      <c r="B13" s="39" t="s">
        <v>1304</v>
      </c>
      <c r="C13" s="93" t="s">
        <v>1787</v>
      </c>
    </row>
    <row r="14" spans="1:13" ht="30" x14ac:dyDescent="0.25">
      <c r="A14" s="1" t="s">
        <v>1305</v>
      </c>
      <c r="B14" s="39" t="s">
        <v>1306</v>
      </c>
      <c r="C14" s="93" t="s">
        <v>1786</v>
      </c>
    </row>
    <row r="15" spans="1:13" x14ac:dyDescent="0.25">
      <c r="A15" s="1" t="s">
        <v>1307</v>
      </c>
      <c r="B15" s="39" t="s">
        <v>1308</v>
      </c>
      <c r="C15" s="93" t="s">
        <v>1789</v>
      </c>
    </row>
    <row r="16" spans="1:13" ht="30" x14ac:dyDescent="0.25">
      <c r="A16" s="1" t="s">
        <v>1309</v>
      </c>
      <c r="B16" s="43" t="s">
        <v>1310</v>
      </c>
      <c r="C16" s="93" t="s">
        <v>1784</v>
      </c>
    </row>
    <row r="17" spans="1:3" ht="30" customHeight="1" x14ac:dyDescent="0.25">
      <c r="A17" s="1" t="s">
        <v>1311</v>
      </c>
      <c r="B17" s="43" t="s">
        <v>1312</v>
      </c>
      <c r="C17" s="93" t="s">
        <v>1812</v>
      </c>
    </row>
    <row r="18" spans="1:3" x14ac:dyDescent="0.25">
      <c r="A18" s="1" t="s">
        <v>1313</v>
      </c>
      <c r="B18" s="43" t="s">
        <v>1314</v>
      </c>
      <c r="C18" s="93" t="s">
        <v>1813</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view="pageBreakPreview" zoomScale="60" zoomScaleNormal="85" workbookViewId="0">
      <selection activeCell="T53" sqref="T53"/>
    </sheetView>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tabSelected="1" view="pageBreakPreview" topLeftCell="A47" zoomScale="60" zoomScaleNormal="80" workbookViewId="0">
      <selection activeCell="D57" sqref="D57"/>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1793</v>
      </c>
      <c r="E14" s="31"/>
      <c r="F14" s="31"/>
      <c r="G14" s="31"/>
      <c r="H14" s="23"/>
      <c r="L14" s="23"/>
      <c r="M14" s="23"/>
    </row>
    <row r="15" spans="1:13" ht="45" x14ac:dyDescent="0.25">
      <c r="A15" s="25" t="s">
        <v>1366</v>
      </c>
      <c r="B15" s="42" t="s">
        <v>1794</v>
      </c>
      <c r="C15" s="25" t="s">
        <v>1712</v>
      </c>
      <c r="D15" s="25" t="s">
        <v>1795</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1796</v>
      </c>
      <c r="C18" s="25" t="s">
        <v>1671</v>
      </c>
      <c r="D18" s="25" t="s">
        <v>1793</v>
      </c>
      <c r="E18" s="31"/>
      <c r="F18" s="31"/>
      <c r="G18" s="31"/>
      <c r="H18" s="23"/>
      <c r="L18" s="23"/>
      <c r="M18" s="23"/>
    </row>
    <row r="19" spans="1:13" x14ac:dyDescent="0.25">
      <c r="A19" s="25" t="s">
        <v>1370</v>
      </c>
      <c r="B19" s="42" t="s">
        <v>1358</v>
      </c>
      <c r="C19" s="25" t="s">
        <v>1685</v>
      </c>
      <c r="D19" s="25" t="s">
        <v>1797</v>
      </c>
      <c r="E19" s="31"/>
      <c r="F19" s="31"/>
      <c r="G19" s="31"/>
      <c r="H19" s="23"/>
      <c r="L19" s="23"/>
      <c r="M19" s="23"/>
    </row>
    <row r="20" spans="1:13" x14ac:dyDescent="0.25">
      <c r="A20" s="25" t="s">
        <v>1371</v>
      </c>
      <c r="B20" s="42" t="s">
        <v>1359</v>
      </c>
      <c r="C20" s="25" t="s">
        <v>1695</v>
      </c>
      <c r="D20" s="25" t="s">
        <v>1798</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x14ac:dyDescent="0.25">
      <c r="A23" s="25" t="s">
        <v>1374</v>
      </c>
      <c r="B23" s="42" t="s">
        <v>1440</v>
      </c>
      <c r="E23" s="31"/>
      <c r="F23" s="31"/>
      <c r="G23" s="31"/>
      <c r="H23" s="23"/>
      <c r="L23" s="23"/>
      <c r="M23" s="23"/>
    </row>
    <row r="24" spans="1:13" x14ac:dyDescent="0.25">
      <c r="A24" s="25" t="s">
        <v>1442</v>
      </c>
      <c r="B24" s="42" t="s">
        <v>1441</v>
      </c>
      <c r="C24" s="25" t="s">
        <v>1692</v>
      </c>
      <c r="D24" s="25" t="s">
        <v>1799</v>
      </c>
      <c r="E24" s="31"/>
      <c r="F24" s="31"/>
      <c r="G24" s="31"/>
      <c r="H24" s="23"/>
      <c r="L24" s="23"/>
      <c r="M24" s="23"/>
    </row>
    <row r="25" spans="1:13" outlineLevel="1" x14ac:dyDescent="0.25">
      <c r="A25" s="25" t="s">
        <v>1375</v>
      </c>
      <c r="B25" s="40" t="s">
        <v>1687</v>
      </c>
      <c r="C25" s="25" t="s">
        <v>1671</v>
      </c>
      <c r="D25" s="25" t="s">
        <v>1793</v>
      </c>
      <c r="E25" s="31"/>
      <c r="F25" s="31"/>
      <c r="G25" s="31"/>
      <c r="H25" s="23"/>
      <c r="L25" s="23"/>
      <c r="M25" s="23"/>
    </row>
    <row r="26" spans="1:13" outlineLevel="1" x14ac:dyDescent="0.25">
      <c r="A26" s="25" t="s">
        <v>1378</v>
      </c>
      <c r="B26" s="40" t="s">
        <v>1691</v>
      </c>
      <c r="C26" s="25" t="s">
        <v>1692</v>
      </c>
      <c r="D26" s="25" t="s">
        <v>1799</v>
      </c>
      <c r="E26" s="31"/>
      <c r="F26" s="31"/>
      <c r="G26" s="31"/>
      <c r="H26" s="23"/>
      <c r="L26" s="23"/>
      <c r="M26" s="23"/>
    </row>
    <row r="27" spans="1:13" outlineLevel="1" x14ac:dyDescent="0.25">
      <c r="A27" s="25" t="s">
        <v>1379</v>
      </c>
      <c r="B27" s="40" t="s">
        <v>1694</v>
      </c>
      <c r="C27" s="25" t="s">
        <v>1695</v>
      </c>
      <c r="D27" s="25" t="s">
        <v>1798</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1793</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61.337699999999998</v>
      </c>
      <c r="H75" s="23"/>
    </row>
    <row r="76" spans="1:14" x14ac:dyDescent="0.25">
      <c r="A76" s="25" t="s">
        <v>1426</v>
      </c>
      <c r="B76" s="25" t="s">
        <v>1454</v>
      </c>
      <c r="C76" s="129">
        <v>310.17700000000002</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1800</v>
      </c>
      <c r="C82" s="178">
        <v>2.2000000000000001E-3</v>
      </c>
      <c r="D82" s="188" t="str">
        <f t="shared" ref="D82:D87" si="0">IF(C82="","","ND2")</f>
        <v>ND2</v>
      </c>
      <c r="E82" s="188" t="str">
        <f>IF(C82="","","ND2")</f>
        <v>ND2</v>
      </c>
      <c r="F82" s="188" t="str">
        <f t="shared" ref="F82:F87" si="1">IF(C82="","","ND2")</f>
        <v>ND2</v>
      </c>
      <c r="G82" s="178">
        <f t="shared" ref="G82:G87" si="2">IF(C82="","",C82)</f>
        <v>2.2000000000000001E-3</v>
      </c>
      <c r="H82" s="23"/>
    </row>
    <row r="83" spans="1:8" x14ac:dyDescent="0.25">
      <c r="A83" s="25" t="s">
        <v>1433</v>
      </c>
      <c r="B83" s="25" t="s">
        <v>1801</v>
      </c>
      <c r="C83" s="178">
        <v>5.0000000000000001E-4</v>
      </c>
      <c r="D83" s="189" t="str">
        <f t="shared" si="0"/>
        <v>ND2</v>
      </c>
      <c r="E83" s="189" t="str">
        <f>IF(C83="","","ND2")</f>
        <v>ND2</v>
      </c>
      <c r="F83" s="189" t="str">
        <f t="shared" si="1"/>
        <v>ND2</v>
      </c>
      <c r="G83" s="156">
        <f t="shared" si="2"/>
        <v>5.0000000000000001E-4</v>
      </c>
      <c r="H83" s="23"/>
    </row>
    <row r="84" spans="1:8" x14ac:dyDescent="0.25">
      <c r="A84" s="25" t="s">
        <v>1434</v>
      </c>
      <c r="B84" s="25" t="s">
        <v>1802</v>
      </c>
      <c r="C84" s="178">
        <v>2.0000000000000001E-4</v>
      </c>
      <c r="D84" s="189" t="str">
        <f t="shared" si="0"/>
        <v>ND2</v>
      </c>
      <c r="E84" s="189" t="str">
        <f>IF(C84="","","ND2")</f>
        <v>ND2</v>
      </c>
      <c r="F84" s="189" t="str">
        <f t="shared" si="1"/>
        <v>ND2</v>
      </c>
      <c r="G84" s="156">
        <f t="shared" si="2"/>
        <v>2.0000000000000001E-4</v>
      </c>
      <c r="H84" s="23"/>
    </row>
    <row r="85" spans="1:8" x14ac:dyDescent="0.25">
      <c r="A85" s="25" t="s">
        <v>1435</v>
      </c>
      <c r="B85" s="25" t="s">
        <v>1803</v>
      </c>
      <c r="C85" s="178">
        <v>2.0000000000000001E-4</v>
      </c>
      <c r="D85" s="189" t="str">
        <f t="shared" si="0"/>
        <v>ND2</v>
      </c>
      <c r="E85" s="189" t="str">
        <f>IF(C85="","","ND2")</f>
        <v>ND2</v>
      </c>
      <c r="F85" s="189" t="str">
        <f t="shared" si="1"/>
        <v>ND2</v>
      </c>
      <c r="G85" s="156">
        <f t="shared" si="2"/>
        <v>2.0000000000000001E-4</v>
      </c>
      <c r="H85" s="23"/>
    </row>
    <row r="86" spans="1:8" x14ac:dyDescent="0.25">
      <c r="A86" s="25" t="s">
        <v>1446</v>
      </c>
      <c r="B86" s="25" t="s">
        <v>1804</v>
      </c>
      <c r="C86" s="178">
        <v>1E-4</v>
      </c>
      <c r="D86" s="189" t="str">
        <f t="shared" si="0"/>
        <v>ND2</v>
      </c>
      <c r="E86" s="189" t="str">
        <f>IF(D86="","","ND2")</f>
        <v>ND2</v>
      </c>
      <c r="F86" s="189" t="str">
        <f t="shared" si="1"/>
        <v>ND2</v>
      </c>
      <c r="G86" s="156">
        <f t="shared" si="2"/>
        <v>1E-4</v>
      </c>
      <c r="H86" s="23"/>
    </row>
    <row r="87" spans="1:8" outlineLevel="1" x14ac:dyDescent="0.25">
      <c r="A87" s="25" t="s">
        <v>1436</v>
      </c>
      <c r="B87" s="25" t="s">
        <v>1805</v>
      </c>
      <c r="C87" s="178">
        <v>0.99670000000000003</v>
      </c>
      <c r="D87" s="189" t="str">
        <f t="shared" si="0"/>
        <v>ND2</v>
      </c>
      <c r="E87" s="189" t="str">
        <f>IF(D87="","","ND2")</f>
        <v>ND2</v>
      </c>
      <c r="F87" s="189" t="str">
        <f t="shared" si="1"/>
        <v>ND2</v>
      </c>
      <c r="G87" s="156">
        <f t="shared" si="2"/>
        <v>0.99670000000000003</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BE00A2-B45F-4695-AF7F-F6589A1F67EE}"/>
</file>

<file path=customXml/itemProps2.xml><?xml version="1.0" encoding="utf-8"?>
<ds:datastoreItem xmlns:ds="http://schemas.openxmlformats.org/officeDocument/2006/customXml" ds:itemID="{15C2F599-4760-445F-AFDB-D47F737ADCB3}"/>
</file>

<file path=customXml/itemProps3.xml><?xml version="1.0" encoding="utf-8"?>
<ds:datastoreItem xmlns:ds="http://schemas.openxmlformats.org/officeDocument/2006/customXml" ds:itemID="{A63C9479-F4EB-48E9-9FC7-F56D216EE8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dcterms:created xsi:type="dcterms:W3CDTF">2019-10-17T08:09:14Z</dcterms:created>
  <dcterms:modified xsi:type="dcterms:W3CDTF">2019-10-17T10:48:10Z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